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4720" windowHeight="16440" tabRatio="500" activeTab="1"/>
  </bookViews>
  <sheets>
    <sheet name="Qualified Riders" sheetId="1" r:id="rId1"/>
    <sheet name="Qualifier Results" sheetId="2" r:id="rId2"/>
    <sheet name="Women's Omnium" sheetId="3" r:id="rId3"/>
    <sheet name="Men's Omnium" sheetId="4" r:id="rId4"/>
    <sheet name="Athletes" sheetId="5" r:id="rId5"/>
  </sheets>
  <definedNames/>
  <calcPr fullCalcOnLoad="1"/>
</workbook>
</file>

<file path=xl/sharedStrings.xml><?xml version="1.0" encoding="utf-8"?>
<sst xmlns="http://schemas.openxmlformats.org/spreadsheetml/2006/main" count="582" uniqueCount="297">
  <si>
    <t>Women's 10km Scratch Race</t>
  </si>
  <si>
    <t>Women's 10km Scratch Race</t>
  </si>
  <si>
    <t>Men's 15km Scratch Race</t>
  </si>
  <si>
    <t>Men's 15km Scratch Race</t>
  </si>
  <si>
    <t>Women's 500m TT</t>
  </si>
  <si>
    <t>Women's 500m TT</t>
  </si>
  <si>
    <t>Men's 1km TT</t>
  </si>
  <si>
    <t>Men's 1km TT</t>
  </si>
  <si>
    <t>Race Type</t>
  </si>
  <si>
    <t>Flying Lap TT (250m)</t>
  </si>
  <si>
    <t>20 km Points Race</t>
  </si>
  <si>
    <t>Elimination Race</t>
  </si>
  <si>
    <t>3km Individual Pursuit</t>
  </si>
  <si>
    <t>10 km Scratch Race</t>
  </si>
  <si>
    <t>500m TT</t>
  </si>
  <si>
    <t>Total Points</t>
  </si>
  <si>
    <t>Omnium Place</t>
  </si>
  <si>
    <t>30 km Points Race</t>
  </si>
  <si>
    <t>4km Individual Pursuit</t>
  </si>
  <si>
    <t>15 km Scratch Race</t>
  </si>
  <si>
    <t>1km TT</t>
  </si>
  <si>
    <t>Hanan Alves-Hyde</t>
  </si>
  <si>
    <t>Kate WILSON</t>
  </si>
  <si>
    <t>Elizabeth NEWELL</t>
  </si>
  <si>
    <t>Shelby Reynolds</t>
  </si>
  <si>
    <t>Kevin Schiller</t>
  </si>
  <si>
    <t>Ian Moir</t>
  </si>
  <si>
    <t>Brent KAY</t>
  </si>
  <si>
    <t>Kit Karzen</t>
  </si>
  <si>
    <t>Collin Berry</t>
  </si>
  <si>
    <t>Cj BOYENGER</t>
  </si>
  <si>
    <t>Rachel HOAR</t>
  </si>
  <si>
    <t>John MATHIESON</t>
  </si>
  <si>
    <t>Daniel Walker</t>
  </si>
  <si>
    <t>Jack LINQUIST</t>
  </si>
  <si>
    <t>giovanni REY</t>
  </si>
  <si>
    <t>Marius Fariloetti</t>
  </si>
  <si>
    <t>Avalon JENKINS</t>
  </si>
  <si>
    <t>Somersby JENKINS</t>
  </si>
  <si>
    <t>John ALLEN</t>
  </si>
  <si>
    <t>Thomas WOOD</t>
  </si>
  <si>
    <t>Justin Williams</t>
  </si>
  <si>
    <t>Mary Glenn Carrasco</t>
  </si>
  <si>
    <t>Victor MCQUAIDE</t>
  </si>
  <si>
    <t>T.C. VALENTINE</t>
  </si>
  <si>
    <t>marlo STOUTENBURG</t>
  </si>
  <si>
    <t>Tara UNVERZAGT</t>
  </si>
  <si>
    <t>Zak Kovalcik</t>
  </si>
  <si>
    <t>Michael HERNANDEZ</t>
  </si>
  <si>
    <t>Garrett Peck</t>
  </si>
  <si>
    <t>Gregory PSHSNYCHNIAK</t>
  </si>
  <si>
    <t>Williams</t>
  </si>
  <si>
    <t>219208</t>
  </si>
  <si>
    <t>219208</t>
  </si>
  <si>
    <t>Kit</t>
  </si>
  <si>
    <t>Karzen</t>
  </si>
  <si>
    <t>Place</t>
  </si>
  <si>
    <t>Aram</t>
  </si>
  <si>
    <t>Goganian</t>
  </si>
  <si>
    <t>Joel</t>
  </si>
  <si>
    <t>Bertet</t>
  </si>
  <si>
    <t>Dillon</t>
  </si>
  <si>
    <t>Simon</t>
  </si>
  <si>
    <t>Ferguson</t>
  </si>
  <si>
    <t>Amir</t>
  </si>
  <si>
    <t>Merali</t>
  </si>
  <si>
    <t>William</t>
  </si>
  <si>
    <t>Mitchel-Chesebro</t>
  </si>
  <si>
    <t>Marius</t>
  </si>
  <si>
    <t>Fariloetti</t>
  </si>
  <si>
    <t>243258</t>
  </si>
  <si>
    <t>Keith</t>
  </si>
  <si>
    <t>Grine</t>
  </si>
  <si>
    <t>170359</t>
  </si>
  <si>
    <t>170359</t>
  </si>
  <si>
    <t>Daniel</t>
  </si>
  <si>
    <t>Walker</t>
  </si>
  <si>
    <t>293639</t>
  </si>
  <si>
    <t>293639</t>
  </si>
  <si>
    <t>Jeannette Candau</t>
  </si>
  <si>
    <t>Jeannette</t>
  </si>
  <si>
    <t>Candau</t>
  </si>
  <si>
    <t>266378</t>
  </si>
  <si>
    <t>266378</t>
  </si>
  <si>
    <t>Mary Glenn</t>
  </si>
  <si>
    <t>Carrasco</t>
  </si>
  <si>
    <t>Scott</t>
  </si>
  <si>
    <t>Lelieur</t>
  </si>
  <si>
    <t>Danny</t>
  </si>
  <si>
    <t>Foldes</t>
  </si>
  <si>
    <t>Men's 30 km Points Race</t>
  </si>
  <si>
    <t>Men's 30 km Points Race</t>
  </si>
  <si>
    <t>Men's Match Sprint</t>
  </si>
  <si>
    <t>Men's Match Sprint</t>
  </si>
  <si>
    <t>170360</t>
  </si>
  <si>
    <t>Cristin</t>
  </si>
  <si>
    <t>263130</t>
  </si>
  <si>
    <t>263130</t>
  </si>
  <si>
    <t>Women's 3km Team Pursuit</t>
  </si>
  <si>
    <t>Women's 3km Team Pursuit</t>
  </si>
  <si>
    <t>DQ</t>
  </si>
  <si>
    <t>Men's 4 km Team Pursuit</t>
  </si>
  <si>
    <t>Men's 4 km Team Pursuit</t>
  </si>
  <si>
    <t>Women's Team Sprint</t>
  </si>
  <si>
    <t>Women's Team Sprint</t>
  </si>
  <si>
    <t>Men's Team Sprint</t>
  </si>
  <si>
    <t>Men's Team Sprint</t>
  </si>
  <si>
    <t>DNF</t>
  </si>
  <si>
    <t>Women's 3km Individual Pursuit</t>
  </si>
  <si>
    <t>Women's 3km Individual Pursuit</t>
  </si>
  <si>
    <t>Men's 4km Individual Pursuit</t>
  </si>
  <si>
    <t>Men's 4km Individual Pursuit</t>
  </si>
  <si>
    <t>Women's Keirin</t>
  </si>
  <si>
    <t>Women's Keirin</t>
  </si>
  <si>
    <t>Men's Keirin</t>
  </si>
  <si>
    <t>Men's Keirin</t>
  </si>
  <si>
    <t>MATHIESON</t>
  </si>
  <si>
    <t>256239</t>
  </si>
  <si>
    <t>Victor</t>
  </si>
  <si>
    <t>MCQUAIDE</t>
  </si>
  <si>
    <t>201250</t>
  </si>
  <si>
    <t>Doug</t>
  </si>
  <si>
    <t>Northcott</t>
  </si>
  <si>
    <t>28056</t>
  </si>
  <si>
    <t>Kevin</t>
  </si>
  <si>
    <t>PHILLIPS</t>
  </si>
  <si>
    <t>133656</t>
  </si>
  <si>
    <t>Stuart</t>
  </si>
  <si>
    <t>PRESS</t>
  </si>
  <si>
    <t>54944</t>
  </si>
  <si>
    <t>Gregory</t>
  </si>
  <si>
    <t>PSHSNYCHNIAK</t>
  </si>
  <si>
    <t>119180</t>
  </si>
  <si>
    <t>giovanni</t>
  </si>
  <si>
    <t>REY</t>
  </si>
  <si>
    <t>0163902</t>
  </si>
  <si>
    <t>James</t>
  </si>
  <si>
    <t>RYAN</t>
  </si>
  <si>
    <t>45892</t>
  </si>
  <si>
    <t>Kurt</t>
  </si>
  <si>
    <t>SATO</t>
  </si>
  <si>
    <t>309201</t>
  </si>
  <si>
    <t>Robin</t>
  </si>
  <si>
    <t>SONG</t>
  </si>
  <si>
    <t>108493</t>
  </si>
  <si>
    <t xml:space="preserve">Tony </t>
  </si>
  <si>
    <t>TRATTENERO</t>
  </si>
  <si>
    <t>41749</t>
  </si>
  <si>
    <t>T.C.</t>
  </si>
  <si>
    <t>VALENTINE</t>
  </si>
  <si>
    <t>257445</t>
  </si>
  <si>
    <t>Alexander</t>
  </si>
  <si>
    <t>WALTERS</t>
  </si>
  <si>
    <t>280302</t>
  </si>
  <si>
    <t>Phillip</t>
  </si>
  <si>
    <t>WATFORD</t>
  </si>
  <si>
    <t>38811</t>
  </si>
  <si>
    <t>Jay</t>
  </si>
  <si>
    <t>Wolkoff</t>
  </si>
  <si>
    <t>215017</t>
  </si>
  <si>
    <t>Thomas</t>
  </si>
  <si>
    <t>WOOD</t>
  </si>
  <si>
    <t>288051</t>
  </si>
  <si>
    <t>Rachel</t>
  </si>
  <si>
    <t>HOAR</t>
  </si>
  <si>
    <t>237156</t>
  </si>
  <si>
    <t>Lauren</t>
  </si>
  <si>
    <t>JACOBSEN</t>
  </si>
  <si>
    <t>293502</t>
  </si>
  <si>
    <t>marlo</t>
  </si>
  <si>
    <t>STOUTENBURG</t>
  </si>
  <si>
    <t>298247</t>
  </si>
  <si>
    <t>Collin</t>
  </si>
  <si>
    <t>Berry</t>
  </si>
  <si>
    <t>CAN19800713</t>
  </si>
  <si>
    <t>188007</t>
  </si>
  <si>
    <t>188007</t>
  </si>
  <si>
    <t>Shelby</t>
  </si>
  <si>
    <t>Reynolds</t>
  </si>
  <si>
    <t>221127</t>
  </si>
  <si>
    <t>Beverly</t>
  </si>
  <si>
    <t>Chaney</t>
  </si>
  <si>
    <t>234966</t>
  </si>
  <si>
    <t>234966</t>
  </si>
  <si>
    <t>Hanan</t>
  </si>
  <si>
    <t>Alves-Hyde</t>
  </si>
  <si>
    <t>166775</t>
  </si>
  <si>
    <t>Cathy</t>
  </si>
  <si>
    <t>Keeley</t>
  </si>
  <si>
    <t>213553</t>
  </si>
  <si>
    <t>213553</t>
  </si>
  <si>
    <t>Garrett</t>
  </si>
  <si>
    <t>Peck</t>
  </si>
  <si>
    <t>218004</t>
  </si>
  <si>
    <t>218004</t>
  </si>
  <si>
    <t>Ian</t>
  </si>
  <si>
    <t>Moir</t>
  </si>
  <si>
    <t>155497</t>
  </si>
  <si>
    <t>155497</t>
  </si>
  <si>
    <t>Kevin</t>
  </si>
  <si>
    <t>Schiller</t>
  </si>
  <si>
    <t>67692</t>
  </si>
  <si>
    <t>Jonathan</t>
  </si>
  <si>
    <t>Luis</t>
  </si>
  <si>
    <t>213564</t>
  </si>
  <si>
    <t>Ben</t>
  </si>
  <si>
    <t>Bertiger</t>
  </si>
  <si>
    <t>197316</t>
  </si>
  <si>
    <t>197316</t>
  </si>
  <si>
    <t>Justin</t>
  </si>
  <si>
    <t>Encino Velodrome</t>
  </si>
  <si>
    <t>John Fitzpatrick and Dave Staub Memorial Far West Encino Velodrome Championships</t>
  </si>
  <si>
    <t>Alfred Nash, (818) 458 - 0501, aeniii@earthlink.net</t>
  </si>
  <si>
    <t>http://encinovelodrome.org</t>
  </si>
  <si>
    <t>Race</t>
  </si>
  <si>
    <t>Name</t>
  </si>
  <si>
    <t>USAC License Number</t>
  </si>
  <si>
    <t>Qualified Athlete</t>
  </si>
  <si>
    <t>Women's Match Sprint</t>
  </si>
  <si>
    <t>Women's Match Sprint</t>
  </si>
  <si>
    <t>Women's 20 km Points Race</t>
  </si>
  <si>
    <t>Women's 20 km Points Race</t>
  </si>
  <si>
    <t>Bib Number</t>
  </si>
  <si>
    <t>Bib No.</t>
  </si>
  <si>
    <t>License Number</t>
  </si>
  <si>
    <t>First Name</t>
  </si>
  <si>
    <t>Last Name</t>
  </si>
  <si>
    <t>Tara</t>
  </si>
  <si>
    <t>Whitten</t>
  </si>
  <si>
    <t>252152</t>
  </si>
  <si>
    <t>Elizabeth</t>
  </si>
  <si>
    <t>NEWELL</t>
  </si>
  <si>
    <t>288679</t>
  </si>
  <si>
    <t>Avalon</t>
  </si>
  <si>
    <t>JENKINS</t>
  </si>
  <si>
    <t>279556</t>
  </si>
  <si>
    <t>Somersby</t>
  </si>
  <si>
    <t>258361</t>
  </si>
  <si>
    <t>Kate</t>
  </si>
  <si>
    <t>WILSON</t>
  </si>
  <si>
    <t>66367</t>
  </si>
  <si>
    <t>Cj</t>
  </si>
  <si>
    <t>BOYENGER</t>
  </si>
  <si>
    <t>255337</t>
  </si>
  <si>
    <t>Tara</t>
  </si>
  <si>
    <t>UNVERZAGT</t>
  </si>
  <si>
    <t>Cody</t>
  </si>
  <si>
    <t>O'Reilly</t>
  </si>
  <si>
    <t xml:space="preserve">96655 </t>
  </si>
  <si>
    <t>Armin</t>
  </si>
  <si>
    <t>RAHM</t>
  </si>
  <si>
    <t>3316</t>
  </si>
  <si>
    <t>Christopher</t>
  </si>
  <si>
    <t>BENNETT</t>
  </si>
  <si>
    <t>202515</t>
  </si>
  <si>
    <t>john</t>
  </si>
  <si>
    <t>CHEETHAM</t>
  </si>
  <si>
    <t>274163</t>
  </si>
  <si>
    <t>Daniel</t>
  </si>
  <si>
    <t>KOSYKH</t>
  </si>
  <si>
    <t>136641</t>
  </si>
  <si>
    <t>Michael</t>
  </si>
  <si>
    <t>HERNANDEZ</t>
  </si>
  <si>
    <t>123777</t>
  </si>
  <si>
    <t>Brent</t>
  </si>
  <si>
    <t>KAY</t>
  </si>
  <si>
    <t xml:space="preserve">266774 </t>
  </si>
  <si>
    <t>Zak</t>
  </si>
  <si>
    <t>Kovalcik</t>
  </si>
  <si>
    <t>1414</t>
  </si>
  <si>
    <t>John</t>
  </si>
  <si>
    <t>ALLEN</t>
  </si>
  <si>
    <t>224524</t>
  </si>
  <si>
    <t>Ryan</t>
  </si>
  <si>
    <t>BELEW</t>
  </si>
  <si>
    <t>213564</t>
  </si>
  <si>
    <t>Ben</t>
  </si>
  <si>
    <t>BERTIGER</t>
  </si>
  <si>
    <t>200336</t>
  </si>
  <si>
    <t>Bill</t>
  </si>
  <si>
    <t>DEAN</t>
  </si>
  <si>
    <t>11080</t>
  </si>
  <si>
    <t>Scott</t>
  </si>
  <si>
    <t>EVANS</t>
  </si>
  <si>
    <t>273985</t>
  </si>
  <si>
    <t>Quinn</t>
  </si>
  <si>
    <t>HATFIELD</t>
  </si>
  <si>
    <t>48434</t>
  </si>
  <si>
    <t>Keith</t>
  </si>
  <si>
    <t>KETTERER</t>
  </si>
  <si>
    <t>182996</t>
  </si>
  <si>
    <t>Richard</t>
  </si>
  <si>
    <t>KIM</t>
  </si>
  <si>
    <t>252690</t>
  </si>
  <si>
    <t>Jack</t>
  </si>
  <si>
    <t>LINQUIST</t>
  </si>
  <si>
    <t>132188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</si>
</sst>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53" applyAlignment="1" applyProtection="1">
      <alignment/>
      <protection/>
    </xf>
    <xf numFmtId="14" fontId="0" fillId="0" borderId="0" xfId="0" applyNumberFormat="1" applyAlignment="1">
      <alignment horizontal="left"/>
    </xf>
    <xf numFmtId="0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cinovelodrome.or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zoomScalePageLayoutView="0" workbookViewId="0" topLeftCell="A1">
      <selection activeCell="C9" sqref="C9:C12"/>
    </sheetView>
  </sheetViews>
  <sheetFormatPr defaultColWidth="9.00390625" defaultRowHeight="12.75"/>
  <cols>
    <col min="1" max="1" width="24.375" style="0" bestFit="1" customWidth="1"/>
    <col min="2" max="2" width="19.00390625" style="0" bestFit="1" customWidth="1"/>
    <col min="3" max="3" width="17.125" style="0" bestFit="1" customWidth="1"/>
    <col min="4" max="16384" width="11.00390625" style="0" customWidth="1"/>
  </cols>
  <sheetData>
    <row r="1" ht="12.75">
      <c r="A1" t="s">
        <v>210</v>
      </c>
    </row>
    <row r="2" ht="12.75">
      <c r="A2" t="s">
        <v>211</v>
      </c>
    </row>
    <row r="3" ht="12.75">
      <c r="A3" s="2">
        <v>38928</v>
      </c>
    </row>
    <row r="4" ht="12.75">
      <c r="A4" t="s">
        <v>212</v>
      </c>
    </row>
    <row r="5" ht="12.75">
      <c r="A5" s="1" t="s">
        <v>213</v>
      </c>
    </row>
    <row r="7" ht="12.75">
      <c r="B7" t="s">
        <v>217</v>
      </c>
    </row>
    <row r="8" spans="1:3" ht="12.75">
      <c r="A8" t="s">
        <v>214</v>
      </c>
      <c r="B8" t="s">
        <v>215</v>
      </c>
      <c r="C8" t="s">
        <v>216</v>
      </c>
    </row>
    <row r="9" spans="1:3" ht="12.75">
      <c r="A9" t="s">
        <v>220</v>
      </c>
      <c r="B9" t="s">
        <v>21</v>
      </c>
      <c r="C9" s="7">
        <v>234966</v>
      </c>
    </row>
    <row r="10" spans="1:3" ht="12.75">
      <c r="A10" t="s">
        <v>220</v>
      </c>
      <c r="B10" t="s">
        <v>22</v>
      </c>
      <c r="C10" s="7">
        <v>258361</v>
      </c>
    </row>
    <row r="11" spans="1:3" ht="12.75">
      <c r="A11" t="s">
        <v>220</v>
      </c>
      <c r="B11" t="s">
        <v>23</v>
      </c>
      <c r="C11" s="7">
        <v>252152</v>
      </c>
    </row>
    <row r="12" spans="1:3" ht="12.75">
      <c r="A12" t="s">
        <v>220</v>
      </c>
      <c r="B12" t="s">
        <v>24</v>
      </c>
      <c r="C12" s="7">
        <v>188007</v>
      </c>
    </row>
    <row r="13" spans="1:3" ht="12.75">
      <c r="A13" t="s">
        <v>90</v>
      </c>
      <c r="B13" t="s">
        <v>25</v>
      </c>
      <c r="C13" t="s">
        <v>197</v>
      </c>
    </row>
    <row r="14" spans="1:3" ht="12.75">
      <c r="A14" t="s">
        <v>90</v>
      </c>
      <c r="B14" t="s">
        <v>26</v>
      </c>
      <c r="C14" t="s">
        <v>193</v>
      </c>
    </row>
    <row r="15" spans="1:3" ht="12.75">
      <c r="A15" t="s">
        <v>90</v>
      </c>
      <c r="B15" t="s">
        <v>27</v>
      </c>
      <c r="C15" t="s">
        <v>263</v>
      </c>
    </row>
    <row r="16" spans="1:3" ht="12.75">
      <c r="A16" t="s">
        <v>90</v>
      </c>
      <c r="B16" t="s">
        <v>28</v>
      </c>
      <c r="C16" t="s">
        <v>52</v>
      </c>
    </row>
    <row r="17" spans="1:3" ht="12.75">
      <c r="A17" t="s">
        <v>90</v>
      </c>
      <c r="B17" t="s">
        <v>29</v>
      </c>
      <c r="C17" t="s">
        <v>171</v>
      </c>
    </row>
    <row r="18" spans="1:3" ht="12.75">
      <c r="A18" t="s">
        <v>218</v>
      </c>
      <c r="B18" t="s">
        <v>30</v>
      </c>
      <c r="C18" t="s">
        <v>240</v>
      </c>
    </row>
    <row r="19" spans="1:3" ht="12.75">
      <c r="A19" t="s">
        <v>218</v>
      </c>
      <c r="B19" t="s">
        <v>31</v>
      </c>
      <c r="C19" t="s">
        <v>162</v>
      </c>
    </row>
    <row r="20" spans="1:3" ht="12.75">
      <c r="A20" t="s">
        <v>92</v>
      </c>
      <c r="B20" t="s">
        <v>32</v>
      </c>
      <c r="C20" t="s">
        <v>296</v>
      </c>
    </row>
    <row r="21" spans="1:3" ht="12.75">
      <c r="A21" t="s">
        <v>92</v>
      </c>
      <c r="B21" t="s">
        <v>33</v>
      </c>
      <c r="C21" t="s">
        <v>73</v>
      </c>
    </row>
    <row r="22" spans="1:3" ht="12.75">
      <c r="A22" t="s">
        <v>92</v>
      </c>
      <c r="B22" t="s">
        <v>34</v>
      </c>
      <c r="C22" t="s">
        <v>293</v>
      </c>
    </row>
    <row r="23" spans="1:3" ht="12.75">
      <c r="A23" t="s">
        <v>92</v>
      </c>
      <c r="B23" t="s">
        <v>35</v>
      </c>
      <c r="C23" t="s">
        <v>132</v>
      </c>
    </row>
    <row r="24" spans="1:3" ht="12.75">
      <c r="A24" t="s">
        <v>92</v>
      </c>
      <c r="B24" t="s">
        <v>36</v>
      </c>
      <c r="C24" t="s">
        <v>96</v>
      </c>
    </row>
    <row r="25" spans="1:3" ht="12.75">
      <c r="A25" t="s">
        <v>98</v>
      </c>
      <c r="B25" t="s">
        <v>37</v>
      </c>
      <c r="C25" t="s">
        <v>232</v>
      </c>
    </row>
    <row r="26" spans="1:3" ht="12.75">
      <c r="A26" t="s">
        <v>98</v>
      </c>
      <c r="B26" t="s">
        <v>38</v>
      </c>
      <c r="C26" t="s">
        <v>235</v>
      </c>
    </row>
    <row r="27" spans="1:3" ht="12.75">
      <c r="A27" t="s">
        <v>98</v>
      </c>
      <c r="B27" t="s">
        <v>79</v>
      </c>
      <c r="C27" t="s">
        <v>77</v>
      </c>
    </row>
    <row r="28" spans="1:3" ht="12.75">
      <c r="A28" t="s">
        <v>101</v>
      </c>
      <c r="B28" t="s">
        <v>39</v>
      </c>
      <c r="C28" t="s">
        <v>269</v>
      </c>
    </row>
    <row r="29" spans="1:3" ht="12.75">
      <c r="A29" t="s">
        <v>101</v>
      </c>
      <c r="B29" t="s">
        <v>34</v>
      </c>
      <c r="C29" t="s">
        <v>293</v>
      </c>
    </row>
    <row r="30" spans="1:3" ht="12.75">
      <c r="A30" t="s">
        <v>101</v>
      </c>
      <c r="B30" t="s">
        <v>40</v>
      </c>
      <c r="C30" t="s">
        <v>159</v>
      </c>
    </row>
    <row r="31" spans="1:3" ht="12.75">
      <c r="A31" t="s">
        <v>101</v>
      </c>
      <c r="B31" t="s">
        <v>41</v>
      </c>
      <c r="C31" t="s">
        <v>207</v>
      </c>
    </row>
    <row r="32" spans="1:3" ht="12.75">
      <c r="A32" t="s">
        <v>103</v>
      </c>
      <c r="B32" t="s">
        <v>30</v>
      </c>
      <c r="C32" t="s">
        <v>240</v>
      </c>
    </row>
    <row r="33" spans="1:3" ht="12.75">
      <c r="A33" t="s">
        <v>103</v>
      </c>
      <c r="B33" t="s">
        <v>42</v>
      </c>
      <c r="C33" t="s">
        <v>82</v>
      </c>
    </row>
    <row r="34" spans="1:3" ht="12.75">
      <c r="A34" t="s">
        <v>105</v>
      </c>
      <c r="B34" t="s">
        <v>32</v>
      </c>
      <c r="C34" t="s">
        <v>296</v>
      </c>
    </row>
    <row r="35" spans="1:3" ht="12.75">
      <c r="A35" t="s">
        <v>105</v>
      </c>
      <c r="B35" t="s">
        <v>43</v>
      </c>
      <c r="C35" t="s">
        <v>117</v>
      </c>
    </row>
    <row r="36" spans="1:3" ht="12.75">
      <c r="A36" t="s">
        <v>105</v>
      </c>
      <c r="B36" t="s">
        <v>44</v>
      </c>
      <c r="C36" t="s">
        <v>147</v>
      </c>
    </row>
    <row r="37" spans="1:3" ht="12.75">
      <c r="A37" t="s">
        <v>108</v>
      </c>
      <c r="B37" t="s">
        <v>21</v>
      </c>
      <c r="C37" t="s">
        <v>182</v>
      </c>
    </row>
    <row r="38" spans="1:3" ht="12.75">
      <c r="A38" t="s">
        <v>108</v>
      </c>
      <c r="B38" t="s">
        <v>23</v>
      </c>
      <c r="C38" t="s">
        <v>229</v>
      </c>
    </row>
    <row r="39" spans="1:3" ht="12.75">
      <c r="A39" t="s">
        <v>108</v>
      </c>
      <c r="B39" t="s">
        <v>45</v>
      </c>
      <c r="C39" t="s">
        <v>168</v>
      </c>
    </row>
    <row r="40" spans="1:3" ht="12.75">
      <c r="A40" t="s">
        <v>108</v>
      </c>
      <c r="B40" t="s">
        <v>46</v>
      </c>
      <c r="C40" t="s">
        <v>243</v>
      </c>
    </row>
    <row r="41" spans="1:3" ht="12.75">
      <c r="A41" t="s">
        <v>110</v>
      </c>
      <c r="B41" t="s">
        <v>47</v>
      </c>
      <c r="C41" t="s">
        <v>266</v>
      </c>
    </row>
    <row r="42" spans="1:3" ht="12.75">
      <c r="A42" t="s">
        <v>110</v>
      </c>
      <c r="B42" t="s">
        <v>26</v>
      </c>
      <c r="C42" t="s">
        <v>193</v>
      </c>
    </row>
    <row r="43" spans="1:3" ht="12.75">
      <c r="A43" t="s">
        <v>110</v>
      </c>
      <c r="B43" t="s">
        <v>25</v>
      </c>
      <c r="C43" t="s">
        <v>197</v>
      </c>
    </row>
    <row r="44" spans="1:3" ht="12.75">
      <c r="A44" t="s">
        <v>110</v>
      </c>
      <c r="B44" t="s">
        <v>41</v>
      </c>
      <c r="C44" t="s">
        <v>207</v>
      </c>
    </row>
    <row r="45" spans="1:3" ht="12.75">
      <c r="A45" t="s">
        <v>110</v>
      </c>
      <c r="B45" t="s">
        <v>48</v>
      </c>
      <c r="C45" t="s">
        <v>260</v>
      </c>
    </row>
    <row r="46" spans="1:3" ht="12.75">
      <c r="A46" t="s">
        <v>112</v>
      </c>
      <c r="B46" t="s">
        <v>42</v>
      </c>
      <c r="C46" t="s">
        <v>82</v>
      </c>
    </row>
    <row r="47" spans="1:3" ht="12.75">
      <c r="A47" t="s">
        <v>114</v>
      </c>
      <c r="B47" t="s">
        <v>35</v>
      </c>
      <c r="C47" t="s">
        <v>132</v>
      </c>
    </row>
    <row r="48" spans="1:3" ht="12.75">
      <c r="A48" t="s">
        <v>114</v>
      </c>
      <c r="B48" t="s">
        <v>34</v>
      </c>
      <c r="C48" t="s">
        <v>293</v>
      </c>
    </row>
    <row r="49" spans="1:3" ht="12.75">
      <c r="A49" t="s">
        <v>0</v>
      </c>
      <c r="B49" t="s">
        <v>21</v>
      </c>
      <c r="C49" t="s">
        <v>182</v>
      </c>
    </row>
    <row r="50" spans="1:3" ht="12.75">
      <c r="A50" t="s">
        <v>0</v>
      </c>
      <c r="B50" t="s">
        <v>23</v>
      </c>
      <c r="C50" t="s">
        <v>229</v>
      </c>
    </row>
    <row r="51" spans="1:3" ht="12.75">
      <c r="A51" t="s">
        <v>0</v>
      </c>
      <c r="B51" t="s">
        <v>24</v>
      </c>
      <c r="C51" t="s">
        <v>175</v>
      </c>
    </row>
    <row r="52" spans="1:3" ht="12.75">
      <c r="A52" t="s">
        <v>0</v>
      </c>
      <c r="B52" t="s">
        <v>38</v>
      </c>
      <c r="C52" t="s">
        <v>235</v>
      </c>
    </row>
    <row r="53" spans="1:3" ht="12.75">
      <c r="A53" t="s">
        <v>2</v>
      </c>
      <c r="B53" t="s">
        <v>47</v>
      </c>
      <c r="C53" t="s">
        <v>266</v>
      </c>
    </row>
    <row r="54" spans="1:3" ht="12.75">
      <c r="A54" t="s">
        <v>2</v>
      </c>
      <c r="B54" t="s">
        <v>28</v>
      </c>
      <c r="C54" t="s">
        <v>52</v>
      </c>
    </row>
    <row r="55" spans="1:3" ht="12.75">
      <c r="A55" t="s">
        <v>2</v>
      </c>
      <c r="B55" t="s">
        <v>49</v>
      </c>
      <c r="C55" t="s">
        <v>189</v>
      </c>
    </row>
    <row r="56" spans="1:3" ht="12.75">
      <c r="A56" t="s">
        <v>2</v>
      </c>
      <c r="B56" t="s">
        <v>48</v>
      </c>
      <c r="C56" t="s">
        <v>260</v>
      </c>
    </row>
    <row r="57" spans="1:3" ht="12.75">
      <c r="A57" t="s">
        <v>2</v>
      </c>
      <c r="B57" t="s">
        <v>25</v>
      </c>
      <c r="C57" t="s">
        <v>197</v>
      </c>
    </row>
    <row r="58" spans="1:3" ht="12.75">
      <c r="A58" t="s">
        <v>4</v>
      </c>
      <c r="B58" t="s">
        <v>42</v>
      </c>
      <c r="C58" t="s">
        <v>82</v>
      </c>
    </row>
    <row r="59" spans="1:3" ht="12.75">
      <c r="A59" t="s">
        <v>4</v>
      </c>
      <c r="B59" t="s">
        <v>21</v>
      </c>
      <c r="C59" t="s">
        <v>182</v>
      </c>
    </row>
    <row r="60" spans="1:3" ht="12.75">
      <c r="A60" t="s">
        <v>4</v>
      </c>
      <c r="B60" t="s">
        <v>23</v>
      </c>
      <c r="C60" t="s">
        <v>229</v>
      </c>
    </row>
    <row r="61" spans="1:3" ht="12.75">
      <c r="A61" t="s">
        <v>4</v>
      </c>
      <c r="B61" t="s">
        <v>38</v>
      </c>
      <c r="C61" t="s">
        <v>235</v>
      </c>
    </row>
    <row r="62" spans="1:3" ht="12.75">
      <c r="A62" t="s">
        <v>4</v>
      </c>
      <c r="B62" t="s">
        <v>24</v>
      </c>
      <c r="C62" t="s">
        <v>175</v>
      </c>
    </row>
    <row r="63" spans="1:3" ht="12.75">
      <c r="A63" t="s">
        <v>6</v>
      </c>
      <c r="B63" t="s">
        <v>47</v>
      </c>
      <c r="C63" t="s">
        <v>266</v>
      </c>
    </row>
    <row r="64" spans="1:3" ht="12.75">
      <c r="A64" t="s">
        <v>6</v>
      </c>
      <c r="B64" t="s">
        <v>35</v>
      </c>
      <c r="C64" t="s">
        <v>132</v>
      </c>
    </row>
    <row r="65" spans="1:3" ht="12.75">
      <c r="A65" t="s">
        <v>6</v>
      </c>
      <c r="B65" t="s">
        <v>34</v>
      </c>
      <c r="C65" t="s">
        <v>293</v>
      </c>
    </row>
    <row r="66" spans="1:3" ht="12.75">
      <c r="A66" t="s">
        <v>6</v>
      </c>
      <c r="B66" t="s">
        <v>50</v>
      </c>
      <c r="C66" t="s">
        <v>129</v>
      </c>
    </row>
    <row r="67" spans="1:3" ht="12.75">
      <c r="A67" t="s">
        <v>6</v>
      </c>
      <c r="B67" t="s">
        <v>25</v>
      </c>
      <c r="C67" t="s">
        <v>197</v>
      </c>
    </row>
  </sheetData>
  <sheetProtection/>
  <hyperlinks>
    <hyperlink ref="A5" r:id="rId1" display="http://encinovelodrome.org"/>
  </hyperlinks>
  <printOptions/>
  <pageMargins left="0.75" right="0.75" top="1" bottom="1" header="0.5" footer="0.5"/>
  <pageSetup fitToHeight="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5"/>
  <sheetViews>
    <sheetView tabSelected="1" view="pageBreakPreview" zoomScale="60" zoomScalePageLayoutView="0" workbookViewId="0" topLeftCell="A1">
      <selection activeCell="E152" sqref="E152"/>
    </sheetView>
  </sheetViews>
  <sheetFormatPr defaultColWidth="9.00390625" defaultRowHeight="12.75"/>
  <cols>
    <col min="1" max="1" width="24.375" style="0" bestFit="1" customWidth="1"/>
    <col min="2" max="2" width="4.875" style="8" bestFit="1" customWidth="1"/>
    <col min="3" max="3" width="9.625" style="8" bestFit="1" customWidth="1"/>
    <col min="4" max="4" width="19.25390625" style="0" bestFit="1" customWidth="1"/>
    <col min="5" max="5" width="17.125" style="0" bestFit="1" customWidth="1"/>
    <col min="6" max="16384" width="11.00390625" style="0" customWidth="1"/>
  </cols>
  <sheetData>
    <row r="1" spans="1:5" ht="12.75">
      <c r="A1" t="s">
        <v>214</v>
      </c>
      <c r="B1" s="8" t="s">
        <v>56</v>
      </c>
      <c r="C1" s="8" t="s">
        <v>222</v>
      </c>
      <c r="D1" t="s">
        <v>215</v>
      </c>
      <c r="E1" t="s">
        <v>216</v>
      </c>
    </row>
    <row r="2" spans="1:5" ht="12.75">
      <c r="A2" t="s">
        <v>221</v>
      </c>
      <c r="B2" s="8">
        <v>1</v>
      </c>
      <c r="C2" s="8">
        <v>1</v>
      </c>
      <c r="D2" t="str">
        <f>VLOOKUP(C2,Athletes!$A$2:$E$70,5)</f>
        <v>Tara Whitten</v>
      </c>
      <c r="E2" t="str">
        <f>VLOOKUP(C2,Athletes!$A$2:$E$70,2)</f>
        <v>CAN19800713</v>
      </c>
    </row>
    <row r="3" spans="1:5" s="16" customFormat="1" ht="12.75">
      <c r="A3" s="16" t="s">
        <v>221</v>
      </c>
      <c r="B3" s="17">
        <v>2</v>
      </c>
      <c r="C3" s="17">
        <v>10</v>
      </c>
      <c r="D3" s="16" t="str">
        <f>VLOOKUP(C3,Athletes!$A$2:$E$70,5)</f>
        <v>Hanan Alves-Hyde</v>
      </c>
      <c r="E3" s="16" t="str">
        <f>VLOOKUP(C3,Athletes!$A$2:$E$70,2)</f>
        <v>234966</v>
      </c>
    </row>
    <row r="4" spans="1:5" s="16" customFormat="1" ht="12.75">
      <c r="A4" s="16" t="s">
        <v>221</v>
      </c>
      <c r="B4" s="17">
        <v>3</v>
      </c>
      <c r="C4" s="17">
        <v>5</v>
      </c>
      <c r="D4" s="16" t="str">
        <f>VLOOKUP(C4,Athletes!$A$2:$E$70,5)</f>
        <v>Kate WILSON</v>
      </c>
      <c r="E4" s="16" t="str">
        <f>VLOOKUP(C4,Athletes!$A$2:$E$70,2)</f>
        <v>258361</v>
      </c>
    </row>
    <row r="5" spans="1:5" s="16" customFormat="1" ht="12.75">
      <c r="A5" s="16" t="s">
        <v>221</v>
      </c>
      <c r="B5" s="17">
        <v>4</v>
      </c>
      <c r="C5" s="17">
        <v>2</v>
      </c>
      <c r="D5" s="16" t="str">
        <f>VLOOKUP(C5,Athletes!$A$2:$E$70,5)</f>
        <v>Elizabeth NEWELL</v>
      </c>
      <c r="E5" s="16" t="str">
        <f>VLOOKUP(C5,Athletes!$A$2:$E$70,2)</f>
        <v>252152</v>
      </c>
    </row>
    <row r="6" spans="1:5" s="16" customFormat="1" ht="12.75">
      <c r="A6" s="16" t="s">
        <v>221</v>
      </c>
      <c r="B6" s="17">
        <v>5</v>
      </c>
      <c r="C6" s="17">
        <v>8</v>
      </c>
      <c r="D6" s="16" t="str">
        <f>VLOOKUP(C6,Athletes!$A$2:$E$70,5)</f>
        <v>Shelby Reynolds</v>
      </c>
      <c r="E6" s="16" t="str">
        <f>VLOOKUP(C6,Athletes!$A$2:$E$70,2)</f>
        <v>188007</v>
      </c>
    </row>
    <row r="7" spans="1:5" ht="12.75">
      <c r="A7" t="s">
        <v>221</v>
      </c>
      <c r="B7" s="8">
        <v>6</v>
      </c>
      <c r="C7" s="8">
        <v>3</v>
      </c>
      <c r="D7" t="str">
        <f>VLOOKUP(C7,Athletes!$A$2:$E$70,5)</f>
        <v>Avalon JENKINS</v>
      </c>
      <c r="E7" t="str">
        <f>VLOOKUP(C7,Athletes!$A$2:$E$70,2)</f>
        <v>288679</v>
      </c>
    </row>
    <row r="8" spans="1:5" ht="12.75">
      <c r="A8" t="s">
        <v>221</v>
      </c>
      <c r="B8" s="8">
        <v>7</v>
      </c>
      <c r="C8" s="8">
        <v>7</v>
      </c>
      <c r="D8" t="str">
        <f>VLOOKUP(C8,Athletes!$A$2:$E$70,5)</f>
        <v>Tara UNVERZAGT</v>
      </c>
      <c r="E8" t="str">
        <f>VLOOKUP(C8,Athletes!$A$2:$E$70,2)</f>
        <v>255337</v>
      </c>
    </row>
    <row r="9" spans="1:5" ht="12.75">
      <c r="A9" t="s">
        <v>221</v>
      </c>
      <c r="B9" s="8">
        <v>8</v>
      </c>
      <c r="C9" s="8">
        <v>4</v>
      </c>
      <c r="D9" t="str">
        <f>VLOOKUP(C9,Athletes!$A$2:$E$70,5)</f>
        <v>Somersby JENKINS</v>
      </c>
      <c r="E9" t="str">
        <f>VLOOKUP(C9,Athletes!$A$2:$E$70,2)</f>
        <v>279556</v>
      </c>
    </row>
    <row r="10" spans="1:5" ht="12.75">
      <c r="A10" t="s">
        <v>221</v>
      </c>
      <c r="B10" s="8">
        <v>9</v>
      </c>
      <c r="C10" s="8">
        <v>9</v>
      </c>
      <c r="D10" t="str">
        <f>VLOOKUP(C10,Athletes!$A$2:$E$70,5)</f>
        <v>Beverly Chaney</v>
      </c>
      <c r="E10" t="str">
        <f>VLOOKUP(C10,Athletes!$A$2:$E$70,2)</f>
        <v>221127</v>
      </c>
    </row>
    <row r="11" spans="1:5" ht="12.75">
      <c r="A11" t="s">
        <v>221</v>
      </c>
      <c r="B11" s="8">
        <v>10</v>
      </c>
      <c r="C11" s="8">
        <v>11</v>
      </c>
      <c r="D11" t="str">
        <f>VLOOKUP(C11,Athletes!$A$2:$E$70,5)</f>
        <v>Cathy Keeley</v>
      </c>
      <c r="E11" t="str">
        <f>VLOOKUP(C11,Athletes!$A$2:$E$70,2)</f>
        <v>166775</v>
      </c>
    </row>
    <row r="12" spans="1:5" ht="12.75">
      <c r="A12" t="s">
        <v>221</v>
      </c>
      <c r="B12" s="8">
        <v>11</v>
      </c>
      <c r="C12" s="8">
        <v>6</v>
      </c>
      <c r="D12" t="str">
        <f>VLOOKUP(C12,Athletes!$A$2:$E$70,5)</f>
        <v>Cj BOYENGER</v>
      </c>
      <c r="E12" t="str">
        <f>VLOOKUP(C12,Athletes!$A$2:$E$70,2)</f>
        <v>66367</v>
      </c>
    </row>
    <row r="13" spans="1:5" s="16" customFormat="1" ht="12.75">
      <c r="A13" s="16" t="s">
        <v>91</v>
      </c>
      <c r="B13" s="17">
        <v>1</v>
      </c>
      <c r="C13" s="17">
        <v>35</v>
      </c>
      <c r="D13" s="16" t="str">
        <f>VLOOKUP(C13,Athletes!$A$2:$E$70,5)</f>
        <v>Kevin Schiller</v>
      </c>
      <c r="E13" s="16" t="str">
        <f>VLOOKUP(C13,Athletes!$A$2:$E$70,2)</f>
        <v>155497</v>
      </c>
    </row>
    <row r="14" spans="1:5" s="16" customFormat="1" ht="12.75">
      <c r="A14" s="16" t="s">
        <v>91</v>
      </c>
      <c r="B14" s="17">
        <v>2</v>
      </c>
      <c r="C14" s="17">
        <v>34</v>
      </c>
      <c r="D14" s="16" t="str">
        <f>VLOOKUP(C14,Athletes!$A$2:$E$70,5)</f>
        <v>Ian Moir</v>
      </c>
      <c r="E14" s="16" t="str">
        <f>VLOOKUP(C14,Athletes!$A$2:$E$70,2)</f>
        <v>218004</v>
      </c>
    </row>
    <row r="15" spans="1:5" s="16" customFormat="1" ht="12.75">
      <c r="A15" s="16" t="s">
        <v>91</v>
      </c>
      <c r="B15" s="17">
        <v>3</v>
      </c>
      <c r="C15" s="17">
        <v>31</v>
      </c>
      <c r="D15" s="16" t="str">
        <f>VLOOKUP(C15,Athletes!$A$2:$E$70,5)</f>
        <v>Brent KAY</v>
      </c>
      <c r="E15" s="16" t="str">
        <f>VLOOKUP(C15,Athletes!$A$2:$E$70,2)</f>
        <v>123777</v>
      </c>
    </row>
    <row r="16" spans="1:5" s="16" customFormat="1" ht="12.75">
      <c r="A16" s="16" t="s">
        <v>91</v>
      </c>
      <c r="B16" s="17">
        <v>4</v>
      </c>
      <c r="C16" s="17">
        <v>39</v>
      </c>
      <c r="D16" s="16" t="str">
        <f>VLOOKUP(C16,Athletes!$A$2:$E$70,5)</f>
        <v>Kit Karzen</v>
      </c>
      <c r="E16" s="16" t="str">
        <f>VLOOKUP(C16,Athletes!$A$2:$E$70,2)</f>
        <v>219208</v>
      </c>
    </row>
    <row r="17" spans="1:5" s="16" customFormat="1" ht="12.75">
      <c r="A17" s="16" t="s">
        <v>91</v>
      </c>
      <c r="B17" s="17">
        <v>5</v>
      </c>
      <c r="C17" s="17">
        <v>106</v>
      </c>
      <c r="D17" s="16" t="str">
        <f>VLOOKUP(C17,Athletes!$A$2:$E$70,5)</f>
        <v>Collin Berry</v>
      </c>
      <c r="E17" s="16" t="str">
        <f>VLOOKUP(C17,Athletes!$A$2:$E$70,2)</f>
        <v>298247</v>
      </c>
    </row>
    <row r="18" spans="1:5" ht="12.75">
      <c r="A18" t="s">
        <v>91</v>
      </c>
      <c r="B18" s="8">
        <v>6</v>
      </c>
      <c r="C18" s="8">
        <v>30</v>
      </c>
      <c r="D18" t="str">
        <f>VLOOKUP(C18,Athletes!$A$2:$E$70,5)</f>
        <v>Michael HERNANDEZ</v>
      </c>
      <c r="E18" t="str">
        <f>VLOOKUP(C18,Athletes!$A$2:$E$70,2)</f>
        <v>136641</v>
      </c>
    </row>
    <row r="19" spans="1:5" ht="12.75">
      <c r="A19" t="s">
        <v>91</v>
      </c>
      <c r="B19" s="8">
        <v>7</v>
      </c>
      <c r="C19" s="8">
        <v>56</v>
      </c>
      <c r="D19" t="str">
        <f>VLOOKUP(C19,Athletes!$A$2:$E$70,5)</f>
        <v>Keith KETTERER</v>
      </c>
      <c r="E19" t="str">
        <f>VLOOKUP(C19,Athletes!$A$2:$E$70,2)</f>
        <v>48434</v>
      </c>
    </row>
    <row r="20" spans="1:5" ht="12.75">
      <c r="A20" t="s">
        <v>91</v>
      </c>
      <c r="B20" s="8">
        <v>8</v>
      </c>
      <c r="C20" s="8">
        <v>26</v>
      </c>
      <c r="D20" t="str">
        <f>VLOOKUP(C20,Athletes!$A$2:$E$70,5)</f>
        <v>Armin RAHM</v>
      </c>
      <c r="E20" t="str">
        <f>VLOOKUP(C20,Athletes!$A$2:$E$70,2)</f>
        <v>96655 </v>
      </c>
    </row>
    <row r="21" spans="1:5" ht="12.75">
      <c r="A21" t="s">
        <v>91</v>
      </c>
      <c r="B21" s="8">
        <v>9</v>
      </c>
      <c r="C21" s="8">
        <v>37</v>
      </c>
      <c r="D21" t="str">
        <f>VLOOKUP(C21,Athletes!$A$2:$E$70,5)</f>
        <v>Ben Bertiger</v>
      </c>
      <c r="E21" t="str">
        <f>VLOOKUP(C21,Athletes!$A$2:$E$70,2)</f>
        <v>213564</v>
      </c>
    </row>
    <row r="22" spans="1:5" ht="12.75">
      <c r="A22" t="s">
        <v>91</v>
      </c>
      <c r="B22" s="8">
        <v>10</v>
      </c>
      <c r="C22" s="8">
        <v>33</v>
      </c>
      <c r="D22" t="str">
        <f>VLOOKUP(C22,Athletes!$A$2:$E$70,5)</f>
        <v>Garrett Peck</v>
      </c>
      <c r="E22" t="str">
        <f>VLOOKUP(C22,Athletes!$A$2:$E$70,2)</f>
        <v>213553</v>
      </c>
    </row>
    <row r="23" spans="1:5" ht="12.75">
      <c r="A23" t="s">
        <v>91</v>
      </c>
      <c r="B23" s="8">
        <v>11</v>
      </c>
      <c r="C23" s="8">
        <v>27</v>
      </c>
      <c r="D23" t="str">
        <f>VLOOKUP(C23,Athletes!$A$2:$E$70,5)</f>
        <v>Christopher BENNETT</v>
      </c>
      <c r="E23" t="str">
        <f>VLOOKUP(C23,Athletes!$A$2:$E$70,2)</f>
        <v>3316</v>
      </c>
    </row>
    <row r="24" spans="1:5" ht="12.75">
      <c r="A24" t="s">
        <v>91</v>
      </c>
      <c r="B24" s="8">
        <v>12</v>
      </c>
      <c r="C24" s="8">
        <v>71</v>
      </c>
      <c r="D24" t="str">
        <f>VLOOKUP(C24,Athletes!$A$2:$E$70,5)</f>
        <v>Alexander WALTERS</v>
      </c>
      <c r="E24" t="str">
        <f>VLOOKUP(C24,Athletes!$A$2:$E$70,2)</f>
        <v>257445</v>
      </c>
    </row>
    <row r="25" spans="1:5" ht="12.75">
      <c r="A25" t="s">
        <v>91</v>
      </c>
      <c r="B25" s="8">
        <v>13</v>
      </c>
      <c r="C25" s="8">
        <v>110</v>
      </c>
      <c r="D25" t="str">
        <f>VLOOKUP(C25,Athletes!$A$2:$E$70,5)</f>
        <v>Scott Lelieur</v>
      </c>
      <c r="E25" s="7">
        <f>VLOOKUP(C25,Athletes!$A$2:$E$70,2)</f>
        <v>205313</v>
      </c>
    </row>
    <row r="26" spans="1:5" ht="12.75">
      <c r="A26" t="s">
        <v>91</v>
      </c>
      <c r="B26" s="8">
        <v>14</v>
      </c>
      <c r="C26" s="8">
        <v>28</v>
      </c>
      <c r="D26" t="str">
        <f>VLOOKUP(C26,Athletes!$A$2:$E$70,5)</f>
        <v>john CHEETHAM</v>
      </c>
      <c r="E26" t="str">
        <f>VLOOKUP(C26,Athletes!$A$2:$E$70,2)</f>
        <v>202515</v>
      </c>
    </row>
    <row r="27" spans="1:5" ht="12.75">
      <c r="A27" t="s">
        <v>91</v>
      </c>
      <c r="B27" s="8">
        <v>15</v>
      </c>
      <c r="C27" s="8">
        <v>38</v>
      </c>
      <c r="D27" t="str">
        <f>VLOOKUP(C27,Athletes!$A$2:$E$70,5)</f>
        <v>Justin Williams</v>
      </c>
      <c r="E27" t="str">
        <f>VLOOKUP(C27,Athletes!$A$2:$E$70,2)</f>
        <v>197316</v>
      </c>
    </row>
    <row r="28" spans="1:5" ht="12.75">
      <c r="A28" t="s">
        <v>91</v>
      </c>
      <c r="B28" s="8">
        <v>16</v>
      </c>
      <c r="C28" s="8">
        <v>32</v>
      </c>
      <c r="D28" t="str">
        <f>VLOOKUP(C28,Athletes!$A$2:$E$70,5)</f>
        <v>Zak Kovalcik</v>
      </c>
      <c r="E28" t="str">
        <f>VLOOKUP(C28,Athletes!$A$2:$E$70,2)</f>
        <v>266774 </v>
      </c>
    </row>
    <row r="29" spans="1:5" ht="12.75">
      <c r="A29" t="s">
        <v>91</v>
      </c>
      <c r="B29" s="8">
        <v>17</v>
      </c>
      <c r="C29" s="8">
        <v>69</v>
      </c>
      <c r="D29" t="str">
        <f>VLOOKUP(C29,Athletes!$A$2:$E$70,5)</f>
        <v>Tony  TRATTENERO</v>
      </c>
      <c r="E29" t="str">
        <f>VLOOKUP(C29,Athletes!$A$2:$E$70,2)</f>
        <v>108493</v>
      </c>
    </row>
    <row r="30" spans="1:5" ht="12.75">
      <c r="A30" t="s">
        <v>91</v>
      </c>
      <c r="B30" s="8">
        <v>18</v>
      </c>
      <c r="C30" s="8">
        <v>36</v>
      </c>
      <c r="D30" t="str">
        <f>VLOOKUP(C30,Athletes!$A$2:$E$70,5)</f>
        <v>Jonathan Luis</v>
      </c>
      <c r="E30" t="str">
        <f>VLOOKUP(C30,Athletes!$A$2:$E$70,2)</f>
        <v>67692</v>
      </c>
    </row>
    <row r="31" spans="1:5" s="16" customFormat="1" ht="12.75">
      <c r="A31" s="16" t="s">
        <v>219</v>
      </c>
      <c r="B31" s="17">
        <v>1</v>
      </c>
      <c r="C31" s="17">
        <v>6</v>
      </c>
      <c r="D31" s="16" t="str">
        <f>VLOOKUP(C31,Athletes!$A$2:$E$70,5)</f>
        <v>Cj BOYENGER</v>
      </c>
      <c r="E31" s="16" t="str">
        <f>VLOOKUP(C31,Athletes!$A$2:$E$70,2)</f>
        <v>66367</v>
      </c>
    </row>
    <row r="32" spans="1:5" s="16" customFormat="1" ht="12.75">
      <c r="A32" s="16" t="s">
        <v>219</v>
      </c>
      <c r="B32" s="17">
        <v>2</v>
      </c>
      <c r="C32" s="17">
        <v>75</v>
      </c>
      <c r="D32" s="16" t="str">
        <f>VLOOKUP(C32,Athletes!$A$2:$E$70,5)</f>
        <v>Rachel HOAR</v>
      </c>
      <c r="E32" s="16" t="str">
        <f>VLOOKUP(C32,Athletes!$A$2:$E$70,2)</f>
        <v>288051</v>
      </c>
    </row>
    <row r="33" spans="1:5" ht="12.75">
      <c r="A33" t="s">
        <v>219</v>
      </c>
      <c r="B33" s="8">
        <v>3</v>
      </c>
      <c r="C33" s="8">
        <v>81</v>
      </c>
      <c r="D33" t="str">
        <f>VLOOKUP(C33,Athletes!$A$2:$E$70,5)</f>
        <v>Mary Glenn Carrasco</v>
      </c>
      <c r="E33" t="str">
        <f>VLOOKUP(C33,Athletes!$A$2:$E$70,2)</f>
        <v>266378</v>
      </c>
    </row>
    <row r="34" spans="1:5" ht="12.75">
      <c r="A34" t="s">
        <v>219</v>
      </c>
      <c r="B34" s="8">
        <v>4</v>
      </c>
      <c r="C34" s="8">
        <v>79</v>
      </c>
      <c r="D34" t="str">
        <f>VLOOKUP(C34,Athletes!$A$2:$E$70,5)</f>
        <v>Cristin Walker</v>
      </c>
      <c r="E34" t="str">
        <f>VLOOKUP(C34,Athletes!$A$2:$E$70,2)</f>
        <v>170360</v>
      </c>
    </row>
    <row r="35" spans="1:5" s="16" customFormat="1" ht="12.75">
      <c r="A35" s="16" t="s">
        <v>93</v>
      </c>
      <c r="B35" s="17">
        <v>1</v>
      </c>
      <c r="C35" s="17">
        <v>59</v>
      </c>
      <c r="D35" s="16" t="str">
        <f>VLOOKUP(C35,Athletes!$A$2:$E$70,5)</f>
        <v>John MATHIESON</v>
      </c>
      <c r="E35" s="16" t="str">
        <f>VLOOKUP(C35,Athletes!$A$2:$E$70,2)</f>
        <v>132188</v>
      </c>
    </row>
    <row r="36" spans="1:5" s="16" customFormat="1" ht="12.75">
      <c r="A36" s="16" t="s">
        <v>93</v>
      </c>
      <c r="B36" s="17">
        <v>2</v>
      </c>
      <c r="C36" s="17">
        <v>108</v>
      </c>
      <c r="D36" s="16" t="str">
        <f>VLOOKUP(C36,Athletes!$A$2:$E$70,5)</f>
        <v>Daniel Walker</v>
      </c>
      <c r="E36" s="16" t="str">
        <f>VLOOKUP(C36,Athletes!$A$2:$E$70,2)</f>
        <v>170359</v>
      </c>
    </row>
    <row r="37" spans="1:5" s="16" customFormat="1" ht="12.75">
      <c r="A37" s="16" t="s">
        <v>93</v>
      </c>
      <c r="B37" s="17">
        <v>3</v>
      </c>
      <c r="C37" s="17">
        <v>58</v>
      </c>
      <c r="D37" s="16" t="str">
        <f>VLOOKUP(C37,Athletes!$A$2:$E$70,5)</f>
        <v>Jack LINQUIST</v>
      </c>
      <c r="E37" s="16" t="str">
        <f>VLOOKUP(C37,Athletes!$A$2:$E$70,2)</f>
        <v>252690</v>
      </c>
    </row>
    <row r="38" spans="1:5" s="16" customFormat="1" ht="12.75">
      <c r="A38" s="16" t="s">
        <v>93</v>
      </c>
      <c r="B38" s="17">
        <v>4</v>
      </c>
      <c r="C38" s="17">
        <v>65</v>
      </c>
      <c r="D38" s="16" t="str">
        <f>VLOOKUP(C38,Athletes!$A$2:$E$70,5)</f>
        <v>giovanni REY</v>
      </c>
      <c r="E38" s="16" t="str">
        <f>VLOOKUP(C38,Athletes!$A$2:$E$70,2)</f>
        <v>119180</v>
      </c>
    </row>
    <row r="39" spans="1:5" s="16" customFormat="1" ht="12.75">
      <c r="A39" s="16" t="s">
        <v>93</v>
      </c>
      <c r="B39" s="17">
        <v>5</v>
      </c>
      <c r="C39" s="17">
        <v>107</v>
      </c>
      <c r="D39" s="16" t="str">
        <f>VLOOKUP(C39,Athletes!$A$2:$E$70,5)</f>
        <v>Marius Fariloetti</v>
      </c>
      <c r="E39" s="16" t="str">
        <f>VLOOKUP(C39,Athletes!$A$2:$E$70,2)</f>
        <v>263130</v>
      </c>
    </row>
    <row r="40" spans="1:5" ht="12.75">
      <c r="A40" t="s">
        <v>93</v>
      </c>
      <c r="B40" s="8">
        <v>6</v>
      </c>
      <c r="C40" s="8">
        <v>57</v>
      </c>
      <c r="D40" t="str">
        <f>VLOOKUP(C40,Athletes!$A$2:$E$70,5)</f>
        <v>Richard KIM</v>
      </c>
      <c r="E40" t="str">
        <f>VLOOKUP(C40,Athletes!$A$2:$E$70,2)</f>
        <v>182996</v>
      </c>
    </row>
    <row r="41" spans="1:5" ht="12.75">
      <c r="A41" t="s">
        <v>93</v>
      </c>
      <c r="B41" s="8">
        <v>7</v>
      </c>
      <c r="C41" s="8">
        <v>67</v>
      </c>
      <c r="D41" t="str">
        <f>VLOOKUP(C41,Athletes!$A$2:$E$70,5)</f>
        <v>Kurt SATO</v>
      </c>
      <c r="E41" t="str">
        <f>VLOOKUP(C41,Athletes!$A$2:$E$70,2)</f>
        <v>45892</v>
      </c>
    </row>
    <row r="42" spans="1:5" ht="12.75">
      <c r="A42" t="s">
        <v>93</v>
      </c>
      <c r="B42" s="8">
        <v>8</v>
      </c>
      <c r="C42" s="8">
        <v>55</v>
      </c>
      <c r="D42" t="str">
        <f>VLOOKUP(C42,Athletes!$A$2:$E$70,5)</f>
        <v>Quinn HATFIELD</v>
      </c>
      <c r="E42" t="str">
        <f>VLOOKUP(C42,Athletes!$A$2:$E$70,2)</f>
        <v>273985</v>
      </c>
    </row>
    <row r="43" spans="1:5" ht="12.75">
      <c r="A43" t="s">
        <v>93</v>
      </c>
      <c r="B43" s="8">
        <v>9</v>
      </c>
      <c r="C43" s="8">
        <v>64</v>
      </c>
      <c r="D43" t="str">
        <f>VLOOKUP(C43,Athletes!$A$2:$E$70,5)</f>
        <v>Gregory PSHSNYCHNIAK</v>
      </c>
      <c r="E43" t="str">
        <f>VLOOKUP(C43,Athletes!$A$2:$E$70,2)</f>
        <v>54944</v>
      </c>
    </row>
    <row r="44" spans="1:5" ht="12.75">
      <c r="A44" t="s">
        <v>93</v>
      </c>
      <c r="B44" s="8">
        <v>10</v>
      </c>
      <c r="C44" s="8">
        <v>78</v>
      </c>
      <c r="D44" t="str">
        <f>VLOOKUP(C44,Athletes!$A$2:$E$70,5)</f>
        <v>Keith Grine</v>
      </c>
      <c r="E44" t="str">
        <f>VLOOKUP(C44,Athletes!$A$2:$E$70,2)</f>
        <v>243258</v>
      </c>
    </row>
    <row r="45" spans="1:5" ht="12.75">
      <c r="A45" t="s">
        <v>93</v>
      </c>
      <c r="B45" s="8">
        <v>11</v>
      </c>
      <c r="C45" s="8">
        <v>36</v>
      </c>
      <c r="D45" t="str">
        <f>VLOOKUP(C45,Athletes!$A$2:$E$70,5)</f>
        <v>Jonathan Luis</v>
      </c>
      <c r="E45" t="str">
        <f>VLOOKUP(C45,Athletes!$A$2:$E$70,2)</f>
        <v>67692</v>
      </c>
    </row>
    <row r="46" spans="1:5" ht="12.75">
      <c r="A46" t="s">
        <v>93</v>
      </c>
      <c r="B46" s="8">
        <v>12</v>
      </c>
      <c r="C46" s="8">
        <v>126</v>
      </c>
      <c r="D46" t="str">
        <f>VLOOKUP(C46,Athletes!$A$2:$E$70,5)</f>
        <v>Danny Foldes</v>
      </c>
      <c r="E46" s="7">
        <f>VLOOKUP(C46,Athletes!$A$2:$E$70,2)</f>
        <v>142671</v>
      </c>
    </row>
    <row r="47" spans="1:5" ht="12.75">
      <c r="A47" t="s">
        <v>93</v>
      </c>
      <c r="B47" s="8">
        <v>13</v>
      </c>
      <c r="C47" s="8">
        <v>128</v>
      </c>
      <c r="D47" t="str">
        <f>VLOOKUP(C47,Athletes!$A$2:$E$70,5)</f>
        <v>Simon Ferguson</v>
      </c>
      <c r="E47" s="7">
        <f>VLOOKUP(C47,Athletes!$A$2:$E$70,2)</f>
        <v>299912</v>
      </c>
    </row>
    <row r="48" spans="1:5" s="16" customFormat="1" ht="12.75">
      <c r="A48" s="16" t="s">
        <v>99</v>
      </c>
      <c r="B48" s="17">
        <v>1</v>
      </c>
      <c r="C48" s="17">
        <v>3</v>
      </c>
      <c r="D48" s="16" t="str">
        <f>VLOOKUP(C48,Athletes!$A$2:$E$70,5)</f>
        <v>Avalon JENKINS</v>
      </c>
      <c r="E48" s="18" t="str">
        <f>VLOOKUP(C48,Athletes!$A$2:$E$70,2)</f>
        <v>288679</v>
      </c>
    </row>
    <row r="49" spans="1:5" s="16" customFormat="1" ht="12.75">
      <c r="A49" s="16" t="s">
        <v>99</v>
      </c>
      <c r="B49" s="17">
        <v>1</v>
      </c>
      <c r="C49" s="17">
        <v>4</v>
      </c>
      <c r="D49" s="16" t="str">
        <f>VLOOKUP(C49,Athletes!$A$2:$E$70,5)</f>
        <v>Somersby JENKINS</v>
      </c>
      <c r="E49" s="18" t="str">
        <f>VLOOKUP(C49,Athletes!$A$2:$E$70,2)</f>
        <v>279556</v>
      </c>
    </row>
    <row r="50" spans="1:5" s="16" customFormat="1" ht="12.75">
      <c r="A50" s="16" t="s">
        <v>99</v>
      </c>
      <c r="B50" s="17">
        <v>1</v>
      </c>
      <c r="C50" s="17">
        <v>80</v>
      </c>
      <c r="D50" s="16" t="str">
        <f>VLOOKUP(C50,Athletes!$A$2:$E$70,5)</f>
        <v>Jeannette Candau</v>
      </c>
      <c r="E50" s="18" t="str">
        <f>VLOOKUP(C50,Athletes!$A$2:$E$70,2)</f>
        <v>293639</v>
      </c>
    </row>
    <row r="51" spans="1:5" s="16" customFormat="1" ht="12.75">
      <c r="A51" s="16" t="s">
        <v>102</v>
      </c>
      <c r="B51" s="17">
        <v>1</v>
      </c>
      <c r="C51" s="17">
        <v>50</v>
      </c>
      <c r="D51" s="16" t="str">
        <f>VLOOKUP(C51,Athletes!$A$2:$E$70,5)</f>
        <v>John ALLEN</v>
      </c>
      <c r="E51" s="18" t="str">
        <f>VLOOKUP(C51,Athletes!$A$2:$E$70,2)</f>
        <v>1414</v>
      </c>
    </row>
    <row r="52" spans="1:5" s="16" customFormat="1" ht="12.75">
      <c r="A52" s="16" t="s">
        <v>102</v>
      </c>
      <c r="B52" s="17">
        <v>1</v>
      </c>
      <c r="C52" s="17">
        <v>58</v>
      </c>
      <c r="D52" s="16" t="str">
        <f>VLOOKUP(C52,Athletes!$A$2:$E$70,5)</f>
        <v>Jack LINQUIST</v>
      </c>
      <c r="E52" s="18" t="str">
        <f>VLOOKUP(C52,Athletes!$A$2:$E$70,2)</f>
        <v>252690</v>
      </c>
    </row>
    <row r="53" spans="1:5" s="16" customFormat="1" ht="12.75">
      <c r="A53" s="16" t="s">
        <v>102</v>
      </c>
      <c r="B53" s="17">
        <v>1</v>
      </c>
      <c r="C53" s="17">
        <v>74</v>
      </c>
      <c r="D53" s="16" t="str">
        <f>VLOOKUP(C53,Athletes!$A$2:$E$70,5)</f>
        <v>Thomas WOOD</v>
      </c>
      <c r="E53" s="18" t="str">
        <f>VLOOKUP(C53,Athletes!$A$2:$E$70,2)</f>
        <v>215017</v>
      </c>
    </row>
    <row r="54" spans="1:5" s="16" customFormat="1" ht="12.75">
      <c r="A54" s="16" t="s">
        <v>102</v>
      </c>
      <c r="B54" s="17">
        <v>1</v>
      </c>
      <c r="C54" s="17">
        <v>38</v>
      </c>
      <c r="D54" s="16" t="str">
        <f>VLOOKUP(C54,Athletes!$A$2:$E$70,5)</f>
        <v>Justin Williams</v>
      </c>
      <c r="E54" s="18" t="str">
        <f>VLOOKUP(C54,Athletes!$A$2:$E$70,2)</f>
        <v>197316</v>
      </c>
    </row>
    <row r="55" spans="1:5" ht="12.75">
      <c r="A55" s="19" t="s">
        <v>102</v>
      </c>
      <c r="B55" s="8">
        <v>2</v>
      </c>
      <c r="C55" s="8">
        <v>26</v>
      </c>
      <c r="D55" t="str">
        <f>VLOOKUP(C55,Athletes!$A$2:$E$70,5)</f>
        <v>Armin RAHM</v>
      </c>
      <c r="E55" s="7" t="str">
        <f>VLOOKUP(C55,Athletes!$A$2:$E$70,2)</f>
        <v>96655 </v>
      </c>
    </row>
    <row r="56" spans="1:5" ht="12.75">
      <c r="A56" s="19" t="s">
        <v>102</v>
      </c>
      <c r="B56" s="8">
        <v>2</v>
      </c>
      <c r="C56" s="8">
        <v>54</v>
      </c>
      <c r="D56" t="str">
        <f>VLOOKUP(C56,Athletes!$A$2:$E$70,5)</f>
        <v>Scott EVANS</v>
      </c>
      <c r="E56" s="7" t="str">
        <f>VLOOKUP(C56,Athletes!$A$2:$E$70,2)</f>
        <v>11080</v>
      </c>
    </row>
    <row r="57" spans="1:5" ht="12.75">
      <c r="A57" s="19" t="s">
        <v>102</v>
      </c>
      <c r="B57" s="8">
        <v>2</v>
      </c>
      <c r="C57" s="8">
        <v>56</v>
      </c>
      <c r="D57" t="str">
        <f>VLOOKUP(C57,Athletes!$A$2:$E$70,5)</f>
        <v>Keith KETTERER</v>
      </c>
      <c r="E57" s="7" t="str">
        <f>VLOOKUP(C57,Athletes!$A$2:$E$70,2)</f>
        <v>48434</v>
      </c>
    </row>
    <row r="58" spans="1:5" ht="12.75">
      <c r="A58" s="19" t="s">
        <v>102</v>
      </c>
      <c r="B58" s="8">
        <v>2</v>
      </c>
      <c r="C58" s="8">
        <v>63</v>
      </c>
      <c r="D58" t="str">
        <f>VLOOKUP(C58,Athletes!$A$2:$E$70,5)</f>
        <v>Stuart PRESS</v>
      </c>
      <c r="E58" s="7" t="str">
        <f>VLOOKUP(C58,Athletes!$A$2:$E$70,2)</f>
        <v>133656</v>
      </c>
    </row>
    <row r="59" spans="1:5" s="16" customFormat="1" ht="12.75">
      <c r="A59" s="16" t="s">
        <v>104</v>
      </c>
      <c r="B59" s="17">
        <v>1</v>
      </c>
      <c r="C59" s="17">
        <v>6</v>
      </c>
      <c r="D59" s="16" t="str">
        <f>VLOOKUP(C59,Athletes!$A$2:$E$70,5)</f>
        <v>Cj BOYENGER</v>
      </c>
      <c r="E59" s="18" t="str">
        <f>VLOOKUP(C59,Athletes!$A$2:$E$70,2)</f>
        <v>66367</v>
      </c>
    </row>
    <row r="60" spans="1:5" s="16" customFormat="1" ht="12.75">
      <c r="A60" s="16" t="s">
        <v>104</v>
      </c>
      <c r="B60" s="17">
        <v>1</v>
      </c>
      <c r="C60" s="17">
        <v>81</v>
      </c>
      <c r="D60" s="16" t="str">
        <f>VLOOKUP(C60,Athletes!$A$2:$E$70,5)</f>
        <v>Mary Glenn Carrasco</v>
      </c>
      <c r="E60" s="18" t="str">
        <f>VLOOKUP(C60,Athletes!$A$2:$E$70,2)</f>
        <v>266378</v>
      </c>
    </row>
    <row r="61" spans="1:5" ht="12.75">
      <c r="A61" s="19" t="s">
        <v>104</v>
      </c>
      <c r="B61" s="8" t="s">
        <v>100</v>
      </c>
      <c r="C61" s="8">
        <v>3</v>
      </c>
      <c r="D61" t="str">
        <f>VLOOKUP(C61,Athletes!$A$2:$E$70,5)</f>
        <v>Avalon JENKINS</v>
      </c>
      <c r="E61" s="7" t="str">
        <f>VLOOKUP(C61,Athletes!$A$2:$E$70,2)</f>
        <v>288679</v>
      </c>
    </row>
    <row r="62" spans="1:5" ht="12.75">
      <c r="A62" s="19" t="s">
        <v>104</v>
      </c>
      <c r="B62" s="8" t="s">
        <v>100</v>
      </c>
      <c r="C62" s="8">
        <v>4</v>
      </c>
      <c r="D62" t="str">
        <f>VLOOKUP(C62,Athletes!$A$2:$E$70,5)</f>
        <v>Somersby JENKINS</v>
      </c>
      <c r="E62" s="7" t="str">
        <f>VLOOKUP(C62,Athletes!$A$2:$E$70,2)</f>
        <v>279556</v>
      </c>
    </row>
    <row r="63" spans="1:5" s="16" customFormat="1" ht="12.75">
      <c r="A63" s="16" t="s">
        <v>106</v>
      </c>
      <c r="B63" s="17">
        <v>1</v>
      </c>
      <c r="C63" s="17">
        <v>59</v>
      </c>
      <c r="D63" s="16" t="str">
        <f>VLOOKUP(C63,Athletes!$A$2:$E$70,5)</f>
        <v>John MATHIESON</v>
      </c>
      <c r="E63" s="18" t="str">
        <f>VLOOKUP(C63,Athletes!$A$2:$E$70,2)</f>
        <v>132188</v>
      </c>
    </row>
    <row r="64" spans="1:5" s="16" customFormat="1" ht="12.75">
      <c r="A64" s="16" t="s">
        <v>106</v>
      </c>
      <c r="B64" s="17">
        <v>1</v>
      </c>
      <c r="C64" s="17">
        <v>60</v>
      </c>
      <c r="D64" s="16" t="str">
        <f>VLOOKUP(C64,Athletes!$A$2:$E$70,5)</f>
        <v>Victor MCQUAIDE</v>
      </c>
      <c r="E64" s="18" t="str">
        <f>VLOOKUP(C64,Athletes!$A$2:$E$70,2)</f>
        <v>256239</v>
      </c>
    </row>
    <row r="65" spans="1:5" s="16" customFormat="1" ht="12.75">
      <c r="A65" s="16" t="s">
        <v>106</v>
      </c>
      <c r="B65" s="17">
        <v>1</v>
      </c>
      <c r="C65" s="17">
        <v>70</v>
      </c>
      <c r="D65" s="16" t="str">
        <f>VLOOKUP(C65,Athletes!$A$2:$E$70,5)</f>
        <v>T.C. VALENTINE</v>
      </c>
      <c r="E65" s="18" t="str">
        <f>VLOOKUP(C65,Athletes!$A$2:$E$70,2)</f>
        <v>41749</v>
      </c>
    </row>
    <row r="66" spans="1:5" ht="12.75">
      <c r="A66" s="19" t="s">
        <v>106</v>
      </c>
      <c r="B66" s="8">
        <v>2</v>
      </c>
      <c r="C66" s="8">
        <v>55</v>
      </c>
      <c r="D66" t="str">
        <f>VLOOKUP(C66,Athletes!$A$2:$E$70,5)</f>
        <v>Quinn HATFIELD</v>
      </c>
      <c r="E66" s="7" t="str">
        <f>VLOOKUP(C66,Athletes!$A$2:$E$70,2)</f>
        <v>273985</v>
      </c>
    </row>
    <row r="67" spans="1:5" ht="12.75">
      <c r="A67" s="19" t="s">
        <v>106</v>
      </c>
      <c r="B67" s="8">
        <v>2</v>
      </c>
      <c r="C67" s="8">
        <v>58</v>
      </c>
      <c r="D67" t="str">
        <f>VLOOKUP(C67,Athletes!$A$2:$E$70,5)</f>
        <v>Jack LINQUIST</v>
      </c>
      <c r="E67" s="7" t="str">
        <f>VLOOKUP(C67,Athletes!$A$2:$E$70,2)</f>
        <v>252690</v>
      </c>
    </row>
    <row r="68" spans="1:5" ht="12.75">
      <c r="A68" s="19" t="s">
        <v>106</v>
      </c>
      <c r="B68" s="8">
        <v>2</v>
      </c>
      <c r="C68" s="8">
        <v>72</v>
      </c>
      <c r="D68" t="str">
        <f>VLOOKUP(C68,Athletes!$A$2:$E$70,5)</f>
        <v>Phillip WATFORD</v>
      </c>
      <c r="E68" s="7" t="str">
        <f>VLOOKUP(C68,Athletes!$A$2:$E$70,2)</f>
        <v>280302</v>
      </c>
    </row>
    <row r="69" spans="1:5" ht="12.75">
      <c r="A69" s="19" t="s">
        <v>106</v>
      </c>
      <c r="B69" s="8" t="s">
        <v>107</v>
      </c>
      <c r="C69" s="8">
        <v>109</v>
      </c>
      <c r="D69" t="str">
        <f>VLOOKUP(C69,Athletes!$A$2:$E$70,5)</f>
        <v>Aram Goganian</v>
      </c>
      <c r="E69" s="7">
        <f>VLOOKUP(C69,Athletes!$A$2:$E$70,2)</f>
        <v>160426</v>
      </c>
    </row>
    <row r="70" spans="1:5" ht="12.75">
      <c r="A70" s="19" t="s">
        <v>106</v>
      </c>
      <c r="B70" s="8" t="s">
        <v>107</v>
      </c>
      <c r="C70" s="8">
        <v>38</v>
      </c>
      <c r="D70" t="str">
        <f>VLOOKUP(C70,Athletes!$A$2:$E$70,5)</f>
        <v>Justin Williams</v>
      </c>
      <c r="E70" s="7" t="str">
        <f>VLOOKUP(C70,Athletes!$A$2:$E$70,2)</f>
        <v>197316</v>
      </c>
    </row>
    <row r="71" spans="1:5" ht="12.75">
      <c r="A71" s="19" t="s">
        <v>106</v>
      </c>
      <c r="B71" s="8" t="s">
        <v>107</v>
      </c>
      <c r="C71" s="8">
        <v>129</v>
      </c>
      <c r="D71" t="str">
        <f>VLOOKUP(C71,Athletes!$A$2:$E$70,5)</f>
        <v>Amir Merali</v>
      </c>
      <c r="E71" s="7">
        <f>VLOOKUP(C71,Athletes!$A$2:$E$70,2)</f>
        <v>234586</v>
      </c>
    </row>
    <row r="72" spans="1:5" s="19" customFormat="1" ht="12.75">
      <c r="A72" s="19" t="s">
        <v>109</v>
      </c>
      <c r="B72" s="20">
        <v>1</v>
      </c>
      <c r="C72" s="20">
        <v>1</v>
      </c>
      <c r="D72" s="19" t="str">
        <f>VLOOKUP(C72,Athletes!$A$2:$E$70,5)</f>
        <v>Tara Whitten</v>
      </c>
      <c r="E72" s="21" t="str">
        <f>VLOOKUP(C72,Athletes!$A$2:$E$70,2)</f>
        <v>CAN19800713</v>
      </c>
    </row>
    <row r="73" spans="1:5" s="16" customFormat="1" ht="12.75">
      <c r="A73" s="16" t="s">
        <v>109</v>
      </c>
      <c r="B73" s="17">
        <v>2</v>
      </c>
      <c r="C73" s="17">
        <v>10</v>
      </c>
      <c r="D73" s="16" t="str">
        <f>VLOOKUP(C73,Athletes!$A$2:$E$70,5)</f>
        <v>Hanan Alves-Hyde</v>
      </c>
      <c r="E73" s="18" t="str">
        <f>VLOOKUP(C73,Athletes!$A$2:$E$70,2)</f>
        <v>234966</v>
      </c>
    </row>
    <row r="74" spans="1:5" s="16" customFormat="1" ht="12.75">
      <c r="A74" s="16" t="s">
        <v>109</v>
      </c>
      <c r="B74" s="17">
        <v>3</v>
      </c>
      <c r="C74" s="17">
        <v>2</v>
      </c>
      <c r="D74" s="16" t="str">
        <f>VLOOKUP(C74,Athletes!$A$2:$E$70,5)</f>
        <v>Elizabeth NEWELL</v>
      </c>
      <c r="E74" s="18" t="str">
        <f>VLOOKUP(C74,Athletes!$A$2:$E$70,2)</f>
        <v>252152</v>
      </c>
    </row>
    <row r="75" spans="1:5" s="16" customFormat="1" ht="12.75">
      <c r="A75" s="16" t="s">
        <v>109</v>
      </c>
      <c r="B75" s="17">
        <v>4</v>
      </c>
      <c r="C75" s="17">
        <v>77</v>
      </c>
      <c r="D75" s="16" t="str">
        <f>VLOOKUP(C75,Athletes!$A$2:$E$70,5)</f>
        <v>marlo STOUTENBURG</v>
      </c>
      <c r="E75" s="18" t="str">
        <f>VLOOKUP(C75,Athletes!$A$2:$E$70,2)</f>
        <v>293502</v>
      </c>
    </row>
    <row r="76" spans="1:5" s="16" customFormat="1" ht="12.75">
      <c r="A76" s="16" t="s">
        <v>109</v>
      </c>
      <c r="B76" s="17">
        <v>5</v>
      </c>
      <c r="C76" s="17">
        <v>7</v>
      </c>
      <c r="D76" s="16" t="str">
        <f>VLOOKUP(C76,Athletes!$A$2:$E$70,5)</f>
        <v>Tara UNVERZAGT</v>
      </c>
      <c r="E76" s="18" t="str">
        <f>VLOOKUP(C76,Athletes!$A$2:$E$70,2)</f>
        <v>255337</v>
      </c>
    </row>
    <row r="77" spans="1:5" ht="12.75">
      <c r="A77" s="19" t="s">
        <v>109</v>
      </c>
      <c r="B77" s="8">
        <v>6</v>
      </c>
      <c r="C77" s="8">
        <v>8</v>
      </c>
      <c r="D77" t="str">
        <f>VLOOKUP(C77,Athletes!$A$2:$E$70,5)</f>
        <v>Shelby Reynolds</v>
      </c>
      <c r="E77" s="7" t="str">
        <f>VLOOKUP(C77,Athletes!$A$2:$E$70,2)</f>
        <v>188007</v>
      </c>
    </row>
    <row r="78" spans="1:5" ht="12.75">
      <c r="A78" s="19" t="s">
        <v>109</v>
      </c>
      <c r="B78" s="8">
        <v>7</v>
      </c>
      <c r="C78" s="8">
        <v>4</v>
      </c>
      <c r="D78" t="str">
        <f>VLOOKUP(C78,Athletes!$A$2:$E$70,5)</f>
        <v>Somersby JENKINS</v>
      </c>
      <c r="E78" s="7" t="str">
        <f>VLOOKUP(C78,Athletes!$A$2:$E$70,2)</f>
        <v>279556</v>
      </c>
    </row>
    <row r="79" spans="1:5" ht="12.75">
      <c r="A79" s="19" t="s">
        <v>109</v>
      </c>
      <c r="B79" s="8">
        <v>8</v>
      </c>
      <c r="C79" s="8">
        <v>5</v>
      </c>
      <c r="D79" t="str">
        <f>VLOOKUP(C79,Athletes!$A$2:$E$70,5)</f>
        <v>Kate WILSON</v>
      </c>
      <c r="E79" s="7" t="str">
        <f>VLOOKUP(C79,Athletes!$A$2:$E$70,2)</f>
        <v>258361</v>
      </c>
    </row>
    <row r="80" spans="1:5" ht="12.75">
      <c r="A80" s="19" t="s">
        <v>109</v>
      </c>
      <c r="B80" s="8">
        <v>9</v>
      </c>
      <c r="C80" s="8">
        <v>80</v>
      </c>
      <c r="D80" t="str">
        <f>VLOOKUP(C80,Athletes!$A$2:$E$70,5)</f>
        <v>Jeannette Candau</v>
      </c>
      <c r="E80" s="7" t="str">
        <f>VLOOKUP(C80,Athletes!$A$2:$E$70,2)</f>
        <v>293639</v>
      </c>
    </row>
    <row r="81" spans="1:5" ht="12.75">
      <c r="A81" s="19" t="s">
        <v>109</v>
      </c>
      <c r="B81" s="8">
        <v>10</v>
      </c>
      <c r="C81" s="8">
        <v>9</v>
      </c>
      <c r="D81" t="str">
        <f>VLOOKUP(C81,Athletes!$A$2:$E$70,5)</f>
        <v>Beverly Chaney</v>
      </c>
      <c r="E81" s="7" t="str">
        <f>VLOOKUP(C81,Athletes!$A$2:$E$70,2)</f>
        <v>221127</v>
      </c>
    </row>
    <row r="82" spans="1:5" ht="12.75">
      <c r="A82" s="19" t="s">
        <v>109</v>
      </c>
      <c r="B82" s="8">
        <v>11</v>
      </c>
      <c r="C82" s="8">
        <v>3</v>
      </c>
      <c r="D82" t="str">
        <f>VLOOKUP(C82,Athletes!$A$2:$E$70,5)</f>
        <v>Avalon JENKINS</v>
      </c>
      <c r="E82" s="7" t="str">
        <f>VLOOKUP(C82,Athletes!$A$2:$E$70,2)</f>
        <v>288679</v>
      </c>
    </row>
    <row r="83" spans="1:5" ht="12.75">
      <c r="A83" s="19" t="s">
        <v>109</v>
      </c>
      <c r="B83" s="8">
        <v>12</v>
      </c>
      <c r="C83" s="8">
        <v>11</v>
      </c>
      <c r="D83" t="str">
        <f>VLOOKUP(C83,Athletes!$A$2:$E$70,5)</f>
        <v>Cathy Keeley</v>
      </c>
      <c r="E83" s="7" t="str">
        <f>VLOOKUP(C83,Athletes!$A$2:$E$70,2)</f>
        <v>166775</v>
      </c>
    </row>
    <row r="84" spans="1:5" s="16" customFormat="1" ht="12.75">
      <c r="A84" s="16" t="s">
        <v>111</v>
      </c>
      <c r="B84" s="17">
        <v>1</v>
      </c>
      <c r="C84" s="17">
        <v>32</v>
      </c>
      <c r="D84" s="16" t="str">
        <f>VLOOKUP(C84,Athletes!$A$2:$E$70,5)</f>
        <v>Zak Kovalcik</v>
      </c>
      <c r="E84" s="18" t="str">
        <f>VLOOKUP(C84,Athletes!$A$2:$E$70,2)</f>
        <v>266774 </v>
      </c>
    </row>
    <row r="85" spans="1:5" s="16" customFormat="1" ht="12.75">
      <c r="A85" s="16" t="s">
        <v>111</v>
      </c>
      <c r="B85" s="17">
        <v>2</v>
      </c>
      <c r="C85" s="17">
        <v>34</v>
      </c>
      <c r="D85" s="16" t="str">
        <f>VLOOKUP(C85,Athletes!$A$2:$E$70,5)</f>
        <v>Ian Moir</v>
      </c>
      <c r="E85" s="18" t="str">
        <f>VLOOKUP(C85,Athletes!$A$2:$E$70,2)</f>
        <v>218004</v>
      </c>
    </row>
    <row r="86" spans="1:5" s="16" customFormat="1" ht="12.75">
      <c r="A86" s="16" t="s">
        <v>111</v>
      </c>
      <c r="B86" s="17">
        <v>3</v>
      </c>
      <c r="C86" s="17">
        <v>35</v>
      </c>
      <c r="D86" s="16" t="str">
        <f>VLOOKUP(C86,Athletes!$A$2:$E$70,5)</f>
        <v>Kevin Schiller</v>
      </c>
      <c r="E86" s="18" t="str">
        <f>VLOOKUP(C86,Athletes!$A$2:$E$70,2)</f>
        <v>155497</v>
      </c>
    </row>
    <row r="87" spans="1:5" s="16" customFormat="1" ht="12.75">
      <c r="A87" s="16" t="s">
        <v>111</v>
      </c>
      <c r="B87" s="17">
        <v>4</v>
      </c>
      <c r="C87" s="17">
        <v>38</v>
      </c>
      <c r="D87" s="16" t="str">
        <f>VLOOKUP(C87,Athletes!$A$2:$E$70,5)</f>
        <v>Justin Williams</v>
      </c>
      <c r="E87" s="18" t="str">
        <f>VLOOKUP(C87,Athletes!$A$2:$E$70,2)</f>
        <v>197316</v>
      </c>
    </row>
    <row r="88" spans="1:5" s="16" customFormat="1" ht="12.75">
      <c r="A88" s="16" t="s">
        <v>111</v>
      </c>
      <c r="B88" s="17">
        <v>5</v>
      </c>
      <c r="C88" s="17">
        <v>30</v>
      </c>
      <c r="D88" s="16" t="str">
        <f>VLOOKUP(C88,Athletes!$A$2:$E$70,5)</f>
        <v>Michael HERNANDEZ</v>
      </c>
      <c r="E88" s="18" t="str">
        <f>VLOOKUP(C88,Athletes!$A$2:$E$70,2)</f>
        <v>136641</v>
      </c>
    </row>
    <row r="89" spans="1:5" ht="12.75">
      <c r="A89" s="19" t="s">
        <v>111</v>
      </c>
      <c r="B89" s="8">
        <v>6</v>
      </c>
      <c r="C89" s="8">
        <v>33</v>
      </c>
      <c r="D89" t="str">
        <f>VLOOKUP(C89,Athletes!$A$2:$E$70,5)</f>
        <v>Garrett Peck</v>
      </c>
      <c r="E89" s="7" t="str">
        <f>VLOOKUP(C89,Athletes!$A$2:$E$70,2)</f>
        <v>213553</v>
      </c>
    </row>
    <row r="90" spans="1:5" ht="12.75">
      <c r="A90" s="19" t="s">
        <v>111</v>
      </c>
      <c r="B90" s="8">
        <v>7</v>
      </c>
      <c r="C90" s="8">
        <v>31</v>
      </c>
      <c r="D90" t="str">
        <f>VLOOKUP(C90,Athletes!$A$2:$E$70,5)</f>
        <v>Brent KAY</v>
      </c>
      <c r="E90" s="7" t="str">
        <f>VLOOKUP(C90,Athletes!$A$2:$E$70,2)</f>
        <v>123777</v>
      </c>
    </row>
    <row r="91" spans="1:5" ht="12.75">
      <c r="A91" s="19" t="s">
        <v>111</v>
      </c>
      <c r="B91" s="8">
        <v>8</v>
      </c>
      <c r="C91" s="8">
        <v>27</v>
      </c>
      <c r="D91" t="str">
        <f>VLOOKUP(C91,Athletes!$A$2:$E$70,5)</f>
        <v>Christopher BENNETT</v>
      </c>
      <c r="E91" s="7" t="str">
        <f>VLOOKUP(C91,Athletes!$A$2:$E$70,2)</f>
        <v>3316</v>
      </c>
    </row>
    <row r="92" spans="1:5" ht="12.75">
      <c r="A92" s="19" t="s">
        <v>111</v>
      </c>
      <c r="B92" s="8">
        <v>9</v>
      </c>
      <c r="C92" s="8">
        <v>26</v>
      </c>
      <c r="D92" t="str">
        <f>VLOOKUP(C92,Athletes!$A$2:$E$70,5)</f>
        <v>Armin RAHM</v>
      </c>
      <c r="E92" s="7" t="str">
        <f>VLOOKUP(C92,Athletes!$A$2:$E$70,2)</f>
        <v>96655 </v>
      </c>
    </row>
    <row r="93" spans="1:5" ht="12.75">
      <c r="A93" s="19" t="s">
        <v>111</v>
      </c>
      <c r="B93" s="8">
        <v>10</v>
      </c>
      <c r="C93" s="8">
        <v>39</v>
      </c>
      <c r="D93" t="str">
        <f>VLOOKUP(C93,Athletes!$A$2:$E$70,5)</f>
        <v>Kit Karzen</v>
      </c>
      <c r="E93" s="7" t="str">
        <f>VLOOKUP(C93,Athletes!$A$2:$E$70,2)</f>
        <v>219208</v>
      </c>
    </row>
    <row r="94" spans="1:5" ht="12.75">
      <c r="A94" s="19" t="s">
        <v>111</v>
      </c>
      <c r="B94" s="8">
        <v>11</v>
      </c>
      <c r="C94" s="8">
        <v>28</v>
      </c>
      <c r="D94" t="str">
        <f>VLOOKUP(C94,Athletes!$A$2:$E$70,5)</f>
        <v>john CHEETHAM</v>
      </c>
      <c r="E94" s="7" t="str">
        <f>VLOOKUP(C94,Athletes!$A$2:$E$70,2)</f>
        <v>202515</v>
      </c>
    </row>
    <row r="95" spans="1:5" ht="12.75">
      <c r="A95" s="19" t="s">
        <v>111</v>
      </c>
      <c r="B95" s="8">
        <v>12</v>
      </c>
      <c r="C95" s="8">
        <v>127</v>
      </c>
      <c r="D95" t="str">
        <f>VLOOKUP(C95,Athletes!$A$2:$E$70,5)</f>
        <v>Justin Dillon</v>
      </c>
      <c r="E95" s="7">
        <f>VLOOKUP(C95,Athletes!$A$2:$E$70,2)</f>
        <v>299310</v>
      </c>
    </row>
    <row r="96" spans="1:5" ht="12.75">
      <c r="A96" s="19" t="s">
        <v>111</v>
      </c>
      <c r="B96" s="8">
        <v>13</v>
      </c>
      <c r="C96" s="8">
        <v>37</v>
      </c>
      <c r="D96" t="str">
        <f>VLOOKUP(C96,Athletes!$A$2:$E$70,5)</f>
        <v>Ben Bertiger</v>
      </c>
      <c r="E96" s="7" t="str">
        <f>VLOOKUP(C96,Athletes!$A$2:$E$70,2)</f>
        <v>213564</v>
      </c>
    </row>
    <row r="97" spans="1:5" ht="12.75">
      <c r="A97" s="19" t="s">
        <v>111</v>
      </c>
      <c r="B97" s="8">
        <v>14</v>
      </c>
      <c r="C97" s="8">
        <v>36</v>
      </c>
      <c r="D97" t="str">
        <f>VLOOKUP(C97,Athletes!$A$2:$E$70,5)</f>
        <v>Jonathan Luis</v>
      </c>
      <c r="E97" s="7" t="str">
        <f>VLOOKUP(C97,Athletes!$A$2:$E$70,2)</f>
        <v>67692</v>
      </c>
    </row>
    <row r="98" spans="1:5" s="16" customFormat="1" ht="12.75">
      <c r="A98" s="16" t="s">
        <v>113</v>
      </c>
      <c r="B98" s="17">
        <v>1</v>
      </c>
      <c r="C98" s="17">
        <v>81</v>
      </c>
      <c r="D98" s="16" t="str">
        <f>VLOOKUP(C98,Athletes!$A$2:$E$70,5)</f>
        <v>Mary Glenn Carrasco</v>
      </c>
      <c r="E98" s="18" t="str">
        <f>VLOOKUP(C98,Athletes!$A$2:$E$70,2)</f>
        <v>266378</v>
      </c>
    </row>
    <row r="99" spans="1:5" ht="12.75">
      <c r="A99" s="19" t="s">
        <v>113</v>
      </c>
      <c r="B99" s="8">
        <v>2</v>
      </c>
      <c r="C99" s="8">
        <v>75</v>
      </c>
      <c r="D99" t="str">
        <f>VLOOKUP(C99,Athletes!$A$2:$E$70,5)</f>
        <v>Rachel HOAR</v>
      </c>
      <c r="E99" s="7" t="str">
        <f>VLOOKUP(C99,Athletes!$A$2:$E$70,2)</f>
        <v>288051</v>
      </c>
    </row>
    <row r="100" spans="1:5" s="16" customFormat="1" ht="12.75">
      <c r="A100" s="16" t="s">
        <v>115</v>
      </c>
      <c r="B100" s="17">
        <v>1</v>
      </c>
      <c r="C100" s="17">
        <v>65</v>
      </c>
      <c r="D100" s="16" t="str">
        <f>VLOOKUP(C100,Athletes!$A$2:$E$70,5)</f>
        <v>giovanni REY</v>
      </c>
      <c r="E100" s="18" t="str">
        <f>VLOOKUP(C100,Athletes!$A$2:$E$70,2)</f>
        <v>119180</v>
      </c>
    </row>
    <row r="101" spans="1:5" s="16" customFormat="1" ht="12.75">
      <c r="A101" s="16" t="s">
        <v>115</v>
      </c>
      <c r="B101" s="17">
        <v>2</v>
      </c>
      <c r="C101" s="17">
        <v>58</v>
      </c>
      <c r="D101" s="16" t="str">
        <f>VLOOKUP(C101,Athletes!$A$2:$E$70,5)</f>
        <v>Jack LINQUIST</v>
      </c>
      <c r="E101" s="18" t="str">
        <f>VLOOKUP(C101,Athletes!$A$2:$E$70,2)</f>
        <v>252690</v>
      </c>
    </row>
    <row r="102" spans="1:5" ht="12.75">
      <c r="A102" s="19" t="s">
        <v>115</v>
      </c>
      <c r="B102" s="8">
        <v>3</v>
      </c>
      <c r="C102" s="8">
        <v>107</v>
      </c>
      <c r="D102" t="str">
        <f>VLOOKUP(C102,Athletes!$A$2:$E$70,5)</f>
        <v>Marius Fariloetti</v>
      </c>
      <c r="E102" s="7" t="str">
        <f>VLOOKUP(C102,Athletes!$A$2:$E$70,2)</f>
        <v>263130</v>
      </c>
    </row>
    <row r="103" spans="1:5" ht="12.75">
      <c r="A103" s="19" t="s">
        <v>115</v>
      </c>
      <c r="B103" s="8">
        <v>4</v>
      </c>
      <c r="C103" s="8">
        <v>109</v>
      </c>
      <c r="D103" t="str">
        <f>VLOOKUP(C103,Athletes!$A$2:$E$70,5)</f>
        <v>Aram Goganian</v>
      </c>
      <c r="E103" s="7">
        <f>VLOOKUP(C103,Athletes!$A$2:$E$70,2)</f>
        <v>160426</v>
      </c>
    </row>
    <row r="104" spans="1:5" ht="12.75">
      <c r="A104" s="19" t="s">
        <v>115</v>
      </c>
      <c r="B104" s="8">
        <v>5</v>
      </c>
      <c r="C104" s="8">
        <v>128</v>
      </c>
      <c r="D104" t="str">
        <f>VLOOKUP(C104,Athletes!$A$2:$E$70,5)</f>
        <v>Simon Ferguson</v>
      </c>
      <c r="E104" s="7">
        <f>VLOOKUP(C104,Athletes!$A$2:$E$70,2)</f>
        <v>299912</v>
      </c>
    </row>
    <row r="105" spans="1:5" ht="12.75">
      <c r="A105" s="19" t="s">
        <v>115</v>
      </c>
      <c r="B105" s="8">
        <v>6</v>
      </c>
      <c r="C105" s="8">
        <v>78</v>
      </c>
      <c r="D105" t="str">
        <f>VLOOKUP(C105,Athletes!$A$2:$E$70,5)</f>
        <v>Keith Grine</v>
      </c>
      <c r="E105" s="7" t="str">
        <f>VLOOKUP(C105,Athletes!$A$2:$E$70,2)</f>
        <v>243258</v>
      </c>
    </row>
    <row r="106" spans="1:5" s="19" customFormat="1" ht="12.75">
      <c r="A106" s="19" t="s">
        <v>1</v>
      </c>
      <c r="B106" s="20">
        <v>1</v>
      </c>
      <c r="C106" s="20">
        <v>1</v>
      </c>
      <c r="D106" s="19" t="str">
        <f>VLOOKUP(C106,Athletes!$A$2:$E$70,5)</f>
        <v>Tara Whitten</v>
      </c>
      <c r="E106" s="21" t="str">
        <f>VLOOKUP(C106,Athletes!$A$2:$E$70,2)</f>
        <v>CAN19800713</v>
      </c>
    </row>
    <row r="107" spans="1:5" s="16" customFormat="1" ht="12.75">
      <c r="A107" s="16" t="s">
        <v>1</v>
      </c>
      <c r="B107" s="17">
        <v>2</v>
      </c>
      <c r="C107" s="17">
        <v>10</v>
      </c>
      <c r="D107" s="16" t="str">
        <f>VLOOKUP(C107,Athletes!$A$2:$E$70,5)</f>
        <v>Hanan Alves-Hyde</v>
      </c>
      <c r="E107" s="18" t="str">
        <f>VLOOKUP(C107,Athletes!$A$2:$E$70,2)</f>
        <v>234966</v>
      </c>
    </row>
    <row r="108" spans="1:5" s="16" customFormat="1" ht="12.75">
      <c r="A108" s="16" t="s">
        <v>1</v>
      </c>
      <c r="B108" s="17">
        <v>3</v>
      </c>
      <c r="C108" s="17">
        <v>2</v>
      </c>
      <c r="D108" s="16" t="str">
        <f>VLOOKUP(C108,Athletes!$A$2:$E$70,5)</f>
        <v>Elizabeth NEWELL</v>
      </c>
      <c r="E108" s="18" t="str">
        <f>VLOOKUP(C108,Athletes!$A$2:$E$70,2)</f>
        <v>252152</v>
      </c>
    </row>
    <row r="109" spans="1:5" s="16" customFormat="1" ht="12.75">
      <c r="A109" s="16" t="s">
        <v>1</v>
      </c>
      <c r="B109" s="17">
        <v>4</v>
      </c>
      <c r="C109" s="17">
        <v>8</v>
      </c>
      <c r="D109" s="16" t="str">
        <f>VLOOKUP(C109,Athletes!$A$2:$E$70,5)</f>
        <v>Shelby Reynolds</v>
      </c>
      <c r="E109" s="18" t="str">
        <f>VLOOKUP(C109,Athletes!$A$2:$E$70,2)</f>
        <v>188007</v>
      </c>
    </row>
    <row r="110" spans="1:5" s="16" customFormat="1" ht="12.75">
      <c r="A110" s="16" t="s">
        <v>1</v>
      </c>
      <c r="B110" s="17">
        <v>5</v>
      </c>
      <c r="C110" s="17">
        <v>4</v>
      </c>
      <c r="D110" s="16" t="str">
        <f>VLOOKUP(C110,Athletes!$A$2:$E$70,5)</f>
        <v>Somersby JENKINS</v>
      </c>
      <c r="E110" s="18" t="str">
        <f>VLOOKUP(C110,Athletes!$A$2:$E$70,2)</f>
        <v>279556</v>
      </c>
    </row>
    <row r="111" spans="1:5" ht="12.75">
      <c r="A111" s="19" t="s">
        <v>1</v>
      </c>
      <c r="B111" s="8">
        <v>6</v>
      </c>
      <c r="C111" s="8">
        <v>7</v>
      </c>
      <c r="D111" t="str">
        <f>VLOOKUP(C111,Athletes!$A$2:$E$70,5)</f>
        <v>Tara UNVERZAGT</v>
      </c>
      <c r="E111" s="7" t="str">
        <f>VLOOKUP(C111,Athletes!$A$2:$E$70,2)</f>
        <v>255337</v>
      </c>
    </row>
    <row r="112" spans="1:5" ht="12.75">
      <c r="A112" s="19" t="s">
        <v>1</v>
      </c>
      <c r="B112" s="8">
        <v>7</v>
      </c>
      <c r="C112" s="8">
        <v>5</v>
      </c>
      <c r="D112" t="str">
        <f>VLOOKUP(C112,Athletes!$A$2:$E$70,5)</f>
        <v>Kate WILSON</v>
      </c>
      <c r="E112" s="7" t="str">
        <f>VLOOKUP(C112,Athletes!$A$2:$E$70,2)</f>
        <v>258361</v>
      </c>
    </row>
    <row r="113" spans="1:5" ht="12.75">
      <c r="A113" s="19" t="s">
        <v>1</v>
      </c>
      <c r="B113" s="8">
        <v>8</v>
      </c>
      <c r="C113" s="8">
        <v>3</v>
      </c>
      <c r="D113" t="str">
        <f>VLOOKUP(C113,Athletes!$A$2:$E$70,5)</f>
        <v>Avalon JENKINS</v>
      </c>
      <c r="E113" s="7" t="str">
        <f>VLOOKUP(C113,Athletes!$A$2:$E$70,2)</f>
        <v>288679</v>
      </c>
    </row>
    <row r="114" spans="1:5" ht="12.75">
      <c r="A114" s="19" t="s">
        <v>1</v>
      </c>
      <c r="B114" s="8">
        <v>9</v>
      </c>
      <c r="C114" s="8">
        <v>9</v>
      </c>
      <c r="D114" t="str">
        <f>VLOOKUP(C114,Athletes!$A$2:$E$70,5)</f>
        <v>Beverly Chaney</v>
      </c>
      <c r="E114" s="7" t="str">
        <f>VLOOKUP(C114,Athletes!$A$2:$E$70,2)</f>
        <v>221127</v>
      </c>
    </row>
    <row r="115" spans="1:5" ht="12.75">
      <c r="A115" s="19" t="s">
        <v>1</v>
      </c>
      <c r="B115" s="8">
        <v>10</v>
      </c>
      <c r="C115" s="8">
        <v>11</v>
      </c>
      <c r="D115" t="str">
        <f>VLOOKUP(C115,Athletes!$A$2:$E$70,5)</f>
        <v>Cathy Keeley</v>
      </c>
      <c r="E115" s="7" t="str">
        <f>VLOOKUP(C115,Athletes!$A$2:$E$70,2)</f>
        <v>166775</v>
      </c>
    </row>
    <row r="116" spans="1:5" s="16" customFormat="1" ht="12.75">
      <c r="A116" s="16" t="s">
        <v>3</v>
      </c>
      <c r="B116" s="17">
        <v>1</v>
      </c>
      <c r="C116" s="17">
        <v>32</v>
      </c>
      <c r="D116" s="16" t="str">
        <f>VLOOKUP(C116,Athletes!$A$2:$E$70,5)</f>
        <v>Zak Kovalcik</v>
      </c>
      <c r="E116" s="18" t="str">
        <f>VLOOKUP(C116,Athletes!$A$2:$E$70,2)</f>
        <v>266774 </v>
      </c>
    </row>
    <row r="117" spans="1:5" s="16" customFormat="1" ht="12.75">
      <c r="A117" s="16" t="s">
        <v>3</v>
      </c>
      <c r="B117" s="17">
        <v>2</v>
      </c>
      <c r="C117" s="17">
        <v>39</v>
      </c>
      <c r="D117" s="16" t="str">
        <f>VLOOKUP(C117,Athletes!$A$2:$E$70,5)</f>
        <v>Kit Karzen</v>
      </c>
      <c r="E117" s="18" t="str">
        <f>VLOOKUP(C117,Athletes!$A$2:$E$70,2)</f>
        <v>219208</v>
      </c>
    </row>
    <row r="118" spans="1:5" s="16" customFormat="1" ht="12.75">
      <c r="A118" s="16" t="s">
        <v>3</v>
      </c>
      <c r="B118" s="17">
        <v>3</v>
      </c>
      <c r="C118" s="17">
        <v>33</v>
      </c>
      <c r="D118" s="16" t="str">
        <f>VLOOKUP(C118,Athletes!$A$2:$E$70,5)</f>
        <v>Garrett Peck</v>
      </c>
      <c r="E118" s="18" t="str">
        <f>VLOOKUP(C118,Athletes!$A$2:$E$70,2)</f>
        <v>213553</v>
      </c>
    </row>
    <row r="119" spans="1:5" s="16" customFormat="1" ht="12.75">
      <c r="A119" s="16" t="s">
        <v>3</v>
      </c>
      <c r="B119" s="17">
        <v>4</v>
      </c>
      <c r="C119" s="17">
        <v>30</v>
      </c>
      <c r="D119" s="16" t="str">
        <f>VLOOKUP(C119,Athletes!$A$2:$E$70,5)</f>
        <v>Michael HERNANDEZ</v>
      </c>
      <c r="E119" s="18" t="str">
        <f>VLOOKUP(C119,Athletes!$A$2:$E$70,2)</f>
        <v>136641</v>
      </c>
    </row>
    <row r="120" spans="1:5" s="16" customFormat="1" ht="12.75">
      <c r="A120" s="16" t="s">
        <v>3</v>
      </c>
      <c r="B120" s="17">
        <v>5</v>
      </c>
      <c r="C120" s="17">
        <v>35</v>
      </c>
      <c r="D120" s="16" t="str">
        <f>VLOOKUP(C120,Athletes!$A$2:$E$70,5)</f>
        <v>Kevin Schiller</v>
      </c>
      <c r="E120" s="18" t="str">
        <f>VLOOKUP(C120,Athletes!$A$2:$E$70,2)</f>
        <v>155497</v>
      </c>
    </row>
    <row r="121" spans="1:5" ht="12.75">
      <c r="A121" s="19" t="s">
        <v>3</v>
      </c>
      <c r="B121" s="8">
        <v>6</v>
      </c>
      <c r="C121" s="8">
        <v>38</v>
      </c>
      <c r="D121" t="str">
        <f>VLOOKUP(C121,Athletes!$A$2:$E$70,5)</f>
        <v>Justin Williams</v>
      </c>
      <c r="E121" s="7" t="str">
        <f>VLOOKUP(C121,Athletes!$A$2:$E$70,2)</f>
        <v>197316</v>
      </c>
    </row>
    <row r="122" spans="1:5" ht="12.75">
      <c r="A122" s="19" t="s">
        <v>3</v>
      </c>
      <c r="B122" s="8">
        <v>7</v>
      </c>
      <c r="C122" s="8">
        <v>34</v>
      </c>
      <c r="D122" t="str">
        <f>VLOOKUP(C122,Athletes!$A$2:$E$70,5)</f>
        <v>Ian Moir</v>
      </c>
      <c r="E122" s="7" t="str">
        <f>VLOOKUP(C122,Athletes!$A$2:$E$70,2)</f>
        <v>218004</v>
      </c>
    </row>
    <row r="123" spans="1:5" ht="12.75">
      <c r="A123" s="19" t="s">
        <v>3</v>
      </c>
      <c r="B123" s="8">
        <v>8</v>
      </c>
      <c r="C123" s="8">
        <v>26</v>
      </c>
      <c r="D123" t="str">
        <f>VLOOKUP(C123,Athletes!$A$2:$E$70,5)</f>
        <v>Armin RAHM</v>
      </c>
      <c r="E123" s="7" t="str">
        <f>VLOOKUP(C123,Athletes!$A$2:$E$70,2)</f>
        <v>96655 </v>
      </c>
    </row>
    <row r="124" spans="1:5" ht="12.75">
      <c r="A124" s="19" t="s">
        <v>3</v>
      </c>
      <c r="B124" s="8">
        <v>9</v>
      </c>
      <c r="C124" s="8">
        <v>37</v>
      </c>
      <c r="D124" t="str">
        <f>VLOOKUP(C124,Athletes!$A$2:$E$70,5)</f>
        <v>Ben Bertiger</v>
      </c>
      <c r="E124" s="7" t="str">
        <f>VLOOKUP(C124,Athletes!$A$2:$E$70,2)</f>
        <v>213564</v>
      </c>
    </row>
    <row r="125" spans="1:5" ht="12.75">
      <c r="A125" s="19" t="s">
        <v>3</v>
      </c>
      <c r="B125" s="8">
        <v>10</v>
      </c>
      <c r="C125" s="8">
        <v>31</v>
      </c>
      <c r="D125" t="str">
        <f>VLOOKUP(C125,Athletes!$A$2:$E$70,5)</f>
        <v>Brent KAY</v>
      </c>
      <c r="E125" s="7" t="str">
        <f>VLOOKUP(C125,Athletes!$A$2:$E$70,2)</f>
        <v>123777</v>
      </c>
    </row>
    <row r="126" spans="1:5" ht="12.75">
      <c r="A126" s="19" t="s">
        <v>3</v>
      </c>
      <c r="B126" s="8">
        <v>11</v>
      </c>
      <c r="C126" s="8">
        <v>27</v>
      </c>
      <c r="D126" t="str">
        <f>VLOOKUP(C126,Athletes!$A$2:$E$70,5)</f>
        <v>Christopher BENNETT</v>
      </c>
      <c r="E126" s="7" t="str">
        <f>VLOOKUP(C126,Athletes!$A$2:$E$70,2)</f>
        <v>3316</v>
      </c>
    </row>
    <row r="127" spans="1:5" ht="12.75">
      <c r="A127" s="19" t="s">
        <v>3</v>
      </c>
      <c r="B127" s="8">
        <v>12</v>
      </c>
      <c r="C127" s="8">
        <v>28</v>
      </c>
      <c r="D127" t="str">
        <f>VLOOKUP(C127,Athletes!$A$2:$E$70,5)</f>
        <v>john CHEETHAM</v>
      </c>
      <c r="E127" s="7" t="str">
        <f>VLOOKUP(C127,Athletes!$A$2:$E$70,2)</f>
        <v>202515</v>
      </c>
    </row>
    <row r="128" spans="1:5" ht="12.75">
      <c r="A128" s="19" t="s">
        <v>3</v>
      </c>
      <c r="B128" s="8">
        <v>13</v>
      </c>
      <c r="C128" s="8">
        <v>56</v>
      </c>
      <c r="D128" t="str">
        <f>VLOOKUP(C128,Athletes!$A$2:$E$70,5)</f>
        <v>Keith KETTERER</v>
      </c>
      <c r="E128" s="7" t="str">
        <f>VLOOKUP(C128,Athletes!$A$2:$E$70,2)</f>
        <v>48434</v>
      </c>
    </row>
    <row r="129" spans="1:5" s="19" customFormat="1" ht="12.75">
      <c r="A129" s="19" t="s">
        <v>5</v>
      </c>
      <c r="B129" s="20">
        <v>1</v>
      </c>
      <c r="C129" s="20">
        <v>1</v>
      </c>
      <c r="D129" s="19" t="str">
        <f>VLOOKUP(C129,Athletes!$A$2:$E$70,5)</f>
        <v>Tara Whitten</v>
      </c>
      <c r="E129" s="21" t="str">
        <f>VLOOKUP(C129,Athletes!$A$2:$E$70,2)</f>
        <v>CAN19800713</v>
      </c>
    </row>
    <row r="130" spans="1:5" s="16" customFormat="1" ht="12.75">
      <c r="A130" s="16" t="s">
        <v>5</v>
      </c>
      <c r="B130" s="17">
        <v>2</v>
      </c>
      <c r="C130" s="17">
        <v>81</v>
      </c>
      <c r="D130" s="16" t="str">
        <f>VLOOKUP(C130,Athletes!$A$2:$E$70,5)</f>
        <v>Mary Glenn Carrasco</v>
      </c>
      <c r="E130" s="18" t="str">
        <f>VLOOKUP(C130,Athletes!$A$2:$E$70,2)</f>
        <v>266378</v>
      </c>
    </row>
    <row r="131" spans="1:5" s="16" customFormat="1" ht="12.75">
      <c r="A131" s="16" t="s">
        <v>5</v>
      </c>
      <c r="B131" s="17">
        <v>3</v>
      </c>
      <c r="C131" s="17">
        <v>10</v>
      </c>
      <c r="D131" s="16" t="str">
        <f>VLOOKUP(C131,Athletes!$A$2:$E$70,5)</f>
        <v>Hanan Alves-Hyde</v>
      </c>
      <c r="E131" s="18" t="str">
        <f>VLOOKUP(C131,Athletes!$A$2:$E$70,2)</f>
        <v>234966</v>
      </c>
    </row>
    <row r="132" spans="1:5" s="16" customFormat="1" ht="12.75">
      <c r="A132" s="16" t="s">
        <v>5</v>
      </c>
      <c r="B132" s="17">
        <v>4</v>
      </c>
      <c r="C132" s="17">
        <v>2</v>
      </c>
      <c r="D132" s="16" t="str">
        <f>VLOOKUP(C132,Athletes!$A$2:$E$70,5)</f>
        <v>Elizabeth NEWELL</v>
      </c>
      <c r="E132" s="18" t="str">
        <f>VLOOKUP(C132,Athletes!$A$2:$E$70,2)</f>
        <v>252152</v>
      </c>
    </row>
    <row r="133" spans="1:5" s="16" customFormat="1" ht="12.75">
      <c r="A133" s="16" t="s">
        <v>5</v>
      </c>
      <c r="B133" s="17">
        <v>5</v>
      </c>
      <c r="C133" s="17">
        <v>4</v>
      </c>
      <c r="D133" s="16" t="str">
        <f>VLOOKUP(C133,Athletes!$A$2:$E$70,5)</f>
        <v>Somersby JENKINS</v>
      </c>
      <c r="E133" s="18" t="str">
        <f>VLOOKUP(C133,Athletes!$A$2:$E$70,2)</f>
        <v>279556</v>
      </c>
    </row>
    <row r="134" spans="1:5" s="16" customFormat="1" ht="12.75">
      <c r="A134" s="16" t="s">
        <v>5</v>
      </c>
      <c r="B134" s="17">
        <v>6</v>
      </c>
      <c r="C134" s="17">
        <v>8</v>
      </c>
      <c r="D134" s="16" t="str">
        <f>VLOOKUP(C134,Athletes!$A$2:$E$70,5)</f>
        <v>Shelby Reynolds</v>
      </c>
      <c r="E134" s="18" t="str">
        <f>VLOOKUP(C134,Athletes!$A$2:$E$70,2)</f>
        <v>188007</v>
      </c>
    </row>
    <row r="135" spans="1:5" ht="12.75">
      <c r="A135" s="19" t="s">
        <v>5</v>
      </c>
      <c r="B135" s="8">
        <v>7</v>
      </c>
      <c r="C135" s="8">
        <v>11</v>
      </c>
      <c r="D135" t="str">
        <f>VLOOKUP(C135,Athletes!$A$2:$E$70,5)</f>
        <v>Cathy Keeley</v>
      </c>
      <c r="E135" s="7" t="str">
        <f>VLOOKUP(C135,Athletes!$A$2:$E$70,2)</f>
        <v>166775</v>
      </c>
    </row>
    <row r="136" spans="1:5" ht="12.75">
      <c r="A136" s="19" t="s">
        <v>5</v>
      </c>
      <c r="B136" s="8">
        <v>8</v>
      </c>
      <c r="C136" s="8">
        <v>5</v>
      </c>
      <c r="D136" t="str">
        <f>VLOOKUP(C136,Athletes!$A$2:$E$70,5)</f>
        <v>Kate WILSON</v>
      </c>
      <c r="E136" s="7" t="str">
        <f>VLOOKUP(C136,Athletes!$A$2:$E$70,2)</f>
        <v>258361</v>
      </c>
    </row>
    <row r="137" spans="1:5" ht="12.75">
      <c r="A137" s="19" t="s">
        <v>5</v>
      </c>
      <c r="B137" s="8">
        <v>9</v>
      </c>
      <c r="C137" s="8">
        <v>77</v>
      </c>
      <c r="D137" t="str">
        <f>VLOOKUP(C137,Athletes!$A$2:$E$70,5)</f>
        <v>marlo STOUTENBURG</v>
      </c>
      <c r="E137" s="7" t="str">
        <f>VLOOKUP(C137,Athletes!$A$2:$E$70,2)</f>
        <v>293502</v>
      </c>
    </row>
    <row r="138" spans="1:5" ht="12.75">
      <c r="A138" s="19" t="s">
        <v>5</v>
      </c>
      <c r="B138" s="8">
        <v>10</v>
      </c>
      <c r="C138" s="8">
        <v>3</v>
      </c>
      <c r="D138" t="str">
        <f>VLOOKUP(C138,Athletes!$A$2:$E$70,5)</f>
        <v>Avalon JENKINS</v>
      </c>
      <c r="E138" s="7" t="str">
        <f>VLOOKUP(C138,Athletes!$A$2:$E$70,2)</f>
        <v>288679</v>
      </c>
    </row>
    <row r="139" spans="1:5" ht="12.75">
      <c r="A139" s="19" t="s">
        <v>5</v>
      </c>
      <c r="B139" s="8">
        <v>11</v>
      </c>
      <c r="C139" s="8">
        <v>76</v>
      </c>
      <c r="D139" t="str">
        <f>VLOOKUP(C139,Athletes!$A$2:$E$70,5)</f>
        <v>Lauren JACOBSEN</v>
      </c>
      <c r="E139" s="7" t="str">
        <f>VLOOKUP(C139,Athletes!$A$2:$E$70,2)</f>
        <v>237156</v>
      </c>
    </row>
    <row r="140" spans="1:5" ht="12.75">
      <c r="A140" s="19" t="s">
        <v>5</v>
      </c>
      <c r="B140" s="8">
        <v>12</v>
      </c>
      <c r="C140" s="8">
        <v>9</v>
      </c>
      <c r="D140" t="str">
        <f>VLOOKUP(C140,Athletes!$A$2:$E$70,5)</f>
        <v>Beverly Chaney</v>
      </c>
      <c r="E140" s="7" t="str">
        <f>VLOOKUP(C140,Athletes!$A$2:$E$70,2)</f>
        <v>221127</v>
      </c>
    </row>
    <row r="141" spans="1:5" ht="12.75">
      <c r="A141" s="19" t="s">
        <v>5</v>
      </c>
      <c r="B141" s="8">
        <v>13</v>
      </c>
      <c r="C141" s="8">
        <v>7</v>
      </c>
      <c r="D141" t="str">
        <f>VLOOKUP(C141,Athletes!$A$2:$E$70,5)</f>
        <v>Tara UNVERZAGT</v>
      </c>
      <c r="E141" s="7" t="str">
        <f>VLOOKUP(C141,Athletes!$A$2:$E$70,2)</f>
        <v>255337</v>
      </c>
    </row>
    <row r="142" spans="1:5" ht="12.75">
      <c r="A142" s="19" t="s">
        <v>5</v>
      </c>
      <c r="B142" s="8">
        <v>14</v>
      </c>
      <c r="C142" s="8">
        <v>75</v>
      </c>
      <c r="D142" t="str">
        <f>VLOOKUP(C142,Athletes!$A$2:$E$70,5)</f>
        <v>Rachel HOAR</v>
      </c>
      <c r="E142" s="7" t="str">
        <f>VLOOKUP(C142,Athletes!$A$2:$E$70,2)</f>
        <v>288051</v>
      </c>
    </row>
    <row r="143" spans="1:5" s="16" customFormat="1" ht="12.75">
      <c r="A143" s="16" t="s">
        <v>7</v>
      </c>
      <c r="B143" s="17">
        <v>1</v>
      </c>
      <c r="C143" s="17">
        <v>32</v>
      </c>
      <c r="D143" s="16" t="str">
        <f>VLOOKUP(C143,Athletes!$A$2:$E$70,5)</f>
        <v>Zak Kovalcik</v>
      </c>
      <c r="E143" s="18" t="str">
        <f>VLOOKUP(C143,Athletes!$A$2:$E$70,2)</f>
        <v>266774 </v>
      </c>
    </row>
    <row r="144" spans="1:5" s="16" customFormat="1" ht="12.75">
      <c r="A144" s="16" t="s">
        <v>7</v>
      </c>
      <c r="B144" s="17">
        <v>2</v>
      </c>
      <c r="C144" s="17">
        <v>65</v>
      </c>
      <c r="D144" s="16" t="str">
        <f>VLOOKUP(C144,Athletes!$A$2:$E$70,5)</f>
        <v>giovanni REY</v>
      </c>
      <c r="E144" s="18" t="str">
        <f>VLOOKUP(C144,Athletes!$A$2:$E$70,2)</f>
        <v>119180</v>
      </c>
    </row>
    <row r="145" spans="1:5" s="16" customFormat="1" ht="12.75">
      <c r="A145" s="16" t="s">
        <v>7</v>
      </c>
      <c r="B145" s="17">
        <v>3</v>
      </c>
      <c r="C145" s="17">
        <v>58</v>
      </c>
      <c r="D145" s="16" t="str">
        <f>VLOOKUP(C145,Athletes!$A$2:$E$70,5)</f>
        <v>Jack LINQUIST</v>
      </c>
      <c r="E145" s="18" t="str">
        <f>VLOOKUP(C145,Athletes!$A$2:$E$70,2)</f>
        <v>252690</v>
      </c>
    </row>
    <row r="146" spans="1:5" s="16" customFormat="1" ht="12.75">
      <c r="A146" s="16" t="s">
        <v>7</v>
      </c>
      <c r="B146" s="17">
        <v>4</v>
      </c>
      <c r="C146" s="17">
        <v>64</v>
      </c>
      <c r="D146" s="16" t="str">
        <f>VLOOKUP(C146,Athletes!$A$2:$E$70,5)</f>
        <v>Gregory PSHSNYCHNIAK</v>
      </c>
      <c r="E146" s="18" t="str">
        <f>VLOOKUP(C146,Athletes!$A$2:$E$70,2)</f>
        <v>54944</v>
      </c>
    </row>
    <row r="147" spans="1:5" s="16" customFormat="1" ht="12.75">
      <c r="A147" s="16" t="s">
        <v>7</v>
      </c>
      <c r="B147" s="17">
        <v>5</v>
      </c>
      <c r="C147" s="17">
        <v>35</v>
      </c>
      <c r="D147" s="16" t="str">
        <f>VLOOKUP(C147,Athletes!$A$2:$E$70,5)</f>
        <v>Kevin Schiller</v>
      </c>
      <c r="E147" s="18" t="str">
        <f>VLOOKUP(C147,Athletes!$A$2:$E$70,2)</f>
        <v>155497</v>
      </c>
    </row>
    <row r="148" spans="1:5" ht="12.75">
      <c r="A148" s="19" t="s">
        <v>7</v>
      </c>
      <c r="B148" s="8">
        <v>6</v>
      </c>
      <c r="C148" s="8">
        <v>73</v>
      </c>
      <c r="D148" t="str">
        <f>VLOOKUP(C148,Athletes!$A$2:$E$70,5)</f>
        <v>Jay Wolkoff</v>
      </c>
      <c r="E148" s="7" t="str">
        <f>VLOOKUP(C148,Athletes!$A$2:$E$70,2)</f>
        <v>38811</v>
      </c>
    </row>
    <row r="149" spans="1:5" ht="12.75">
      <c r="A149" s="19" t="s">
        <v>7</v>
      </c>
      <c r="B149" s="8">
        <v>7</v>
      </c>
      <c r="C149" s="8">
        <v>34</v>
      </c>
      <c r="D149" t="str">
        <f>VLOOKUP(C149,Athletes!$A$2:$E$70,5)</f>
        <v>Ian Moir</v>
      </c>
      <c r="E149" s="7" t="str">
        <f>VLOOKUP(C149,Athletes!$A$2:$E$70,2)</f>
        <v>218004</v>
      </c>
    </row>
    <row r="150" spans="1:5" ht="12.75">
      <c r="A150" s="19" t="s">
        <v>7</v>
      </c>
      <c r="B150" s="8">
        <v>8</v>
      </c>
      <c r="C150" s="8">
        <v>38</v>
      </c>
      <c r="D150" t="str">
        <f>VLOOKUP(C150,Athletes!$A$2:$E$70,5)</f>
        <v>Justin Williams</v>
      </c>
      <c r="E150" s="7" t="str">
        <f>VLOOKUP(C150,Athletes!$A$2:$E$70,2)</f>
        <v>197316</v>
      </c>
    </row>
    <row r="151" spans="1:5" ht="12.75">
      <c r="A151" s="19" t="s">
        <v>7</v>
      </c>
      <c r="B151" s="8">
        <v>9</v>
      </c>
      <c r="C151" s="8">
        <v>39</v>
      </c>
      <c r="D151" t="str">
        <f>VLOOKUP(C151,Athletes!$A$2:$E$70,5)</f>
        <v>Kit Karzen</v>
      </c>
      <c r="E151" s="7" t="str">
        <f>VLOOKUP(C151,Athletes!$A$2:$E$70,2)</f>
        <v>219208</v>
      </c>
    </row>
    <row r="152" spans="1:5" ht="12.75">
      <c r="A152" s="19" t="s">
        <v>7</v>
      </c>
      <c r="B152" s="8">
        <v>10</v>
      </c>
      <c r="C152" s="8">
        <v>63</v>
      </c>
      <c r="D152" t="str">
        <f>VLOOKUP(C152,Athletes!$A$2:$E$70,5)</f>
        <v>Stuart PRESS</v>
      </c>
      <c r="E152" s="7" t="str">
        <f>VLOOKUP(C152,Athletes!$A$2:$E$70,2)</f>
        <v>133656</v>
      </c>
    </row>
    <row r="153" spans="1:5" ht="12.75">
      <c r="A153" s="19" t="s">
        <v>7</v>
      </c>
      <c r="B153" s="8">
        <v>11</v>
      </c>
      <c r="C153" s="8">
        <v>33</v>
      </c>
      <c r="D153" t="str">
        <f>VLOOKUP(C153,Athletes!$A$2:$E$70,5)</f>
        <v>Garrett Peck</v>
      </c>
      <c r="E153" s="7" t="str">
        <f>VLOOKUP(C153,Athletes!$A$2:$E$70,2)</f>
        <v>213553</v>
      </c>
    </row>
    <row r="154" spans="1:5" ht="12.75">
      <c r="A154" s="19" t="s">
        <v>7</v>
      </c>
      <c r="B154" s="8">
        <v>12</v>
      </c>
      <c r="C154" s="8">
        <v>109</v>
      </c>
      <c r="D154" t="str">
        <f>VLOOKUP(C154,Athletes!$A$2:$E$70,5)</f>
        <v>Aram Goganian</v>
      </c>
      <c r="E154" s="7">
        <f>VLOOKUP(C154,Athletes!$A$2:$E$70,2)</f>
        <v>160426</v>
      </c>
    </row>
    <row r="155" spans="1:5" ht="12.75">
      <c r="A155" s="19" t="s">
        <v>7</v>
      </c>
      <c r="B155" s="8">
        <v>13</v>
      </c>
      <c r="C155" s="8">
        <v>128</v>
      </c>
      <c r="D155" t="str">
        <f>VLOOKUP(C155,Athletes!$A$2:$E$70,5)</f>
        <v>Simon Ferguson</v>
      </c>
      <c r="E155" s="7">
        <f>VLOOKUP(C155,Athletes!$A$2:$E$70,2)</f>
        <v>299912</v>
      </c>
    </row>
    <row r="156" spans="1:5" ht="12.75">
      <c r="A156" s="19" t="s">
        <v>7</v>
      </c>
      <c r="B156" s="8">
        <v>14</v>
      </c>
      <c r="C156" s="8">
        <v>26</v>
      </c>
      <c r="D156" t="str">
        <f>VLOOKUP(C156,Athletes!$A$2:$E$70,5)</f>
        <v>Armin RAHM</v>
      </c>
      <c r="E156" s="7" t="str">
        <f>VLOOKUP(C156,Athletes!$A$2:$E$70,2)</f>
        <v>96655 </v>
      </c>
    </row>
    <row r="157" spans="1:5" ht="12.75">
      <c r="A157" s="19" t="s">
        <v>7</v>
      </c>
      <c r="B157" s="8">
        <v>15</v>
      </c>
      <c r="C157" s="8">
        <v>31</v>
      </c>
      <c r="D157" t="str">
        <f>VLOOKUP(C157,Athletes!$A$2:$E$70,5)</f>
        <v>Brent KAY</v>
      </c>
      <c r="E157" s="7" t="str">
        <f>VLOOKUP(C157,Athletes!$A$2:$E$70,2)</f>
        <v>123777</v>
      </c>
    </row>
    <row r="158" spans="1:5" ht="12.75">
      <c r="A158" s="19" t="s">
        <v>7</v>
      </c>
      <c r="B158" s="8">
        <v>16</v>
      </c>
      <c r="C158" s="8">
        <v>129</v>
      </c>
      <c r="D158" t="str">
        <f>VLOOKUP(C158,Athletes!$A$2:$E$70,5)</f>
        <v>Amir Merali</v>
      </c>
      <c r="E158" s="7">
        <f>VLOOKUP(C158,Athletes!$A$2:$E$70,2)</f>
        <v>234586</v>
      </c>
    </row>
    <row r="159" spans="1:5" ht="12.75">
      <c r="A159" s="19" t="s">
        <v>7</v>
      </c>
      <c r="B159" s="8">
        <v>17</v>
      </c>
      <c r="C159" s="8">
        <v>30</v>
      </c>
      <c r="D159" t="str">
        <f>VLOOKUP(C159,Athletes!$A$2:$E$70,5)</f>
        <v>Michael HERNANDEZ</v>
      </c>
      <c r="E159" s="7" t="str">
        <f>VLOOKUP(C159,Athletes!$A$2:$E$70,2)</f>
        <v>136641</v>
      </c>
    </row>
    <row r="160" spans="1:5" ht="12.75">
      <c r="A160" s="19" t="s">
        <v>7</v>
      </c>
      <c r="B160" s="8">
        <v>18</v>
      </c>
      <c r="C160" s="8">
        <v>127</v>
      </c>
      <c r="D160" t="str">
        <f>VLOOKUP(C160,Athletes!$A$2:$E$70,5)</f>
        <v>Justin Dillon</v>
      </c>
      <c r="E160" s="7">
        <f>VLOOKUP(C160,Athletes!$A$2:$E$70,2)</f>
        <v>299310</v>
      </c>
    </row>
    <row r="161" spans="1:5" ht="12.75">
      <c r="A161" s="19" t="s">
        <v>7</v>
      </c>
      <c r="B161" s="8">
        <v>19</v>
      </c>
      <c r="C161" s="8">
        <v>37</v>
      </c>
      <c r="D161" t="str">
        <f>VLOOKUP(C161,Athletes!$A$2:$E$70,5)</f>
        <v>Ben Bertiger</v>
      </c>
      <c r="E161" s="7" t="str">
        <f>VLOOKUP(C161,Athletes!$A$2:$E$70,2)</f>
        <v>213564</v>
      </c>
    </row>
    <row r="162" spans="1:5" ht="12.75">
      <c r="A162" s="19" t="s">
        <v>7</v>
      </c>
      <c r="B162" s="8">
        <v>20</v>
      </c>
      <c r="C162" s="8">
        <v>27</v>
      </c>
      <c r="D162" t="str">
        <f>VLOOKUP(C162,Athletes!$A$2:$E$70,5)</f>
        <v>Christopher BENNETT</v>
      </c>
      <c r="E162" s="7" t="str">
        <f>VLOOKUP(C162,Athletes!$A$2:$E$70,2)</f>
        <v>3316</v>
      </c>
    </row>
    <row r="163" spans="1:5" ht="12.75">
      <c r="A163" s="19" t="s">
        <v>7</v>
      </c>
      <c r="B163" s="8">
        <v>21</v>
      </c>
      <c r="C163" s="8">
        <v>28</v>
      </c>
      <c r="D163" t="str">
        <f>VLOOKUP(C163,Athletes!$A$2:$E$70,5)</f>
        <v>john CHEETHAM</v>
      </c>
      <c r="E163" s="7" t="str">
        <f>VLOOKUP(C163,Athletes!$A$2:$E$70,2)</f>
        <v>202515</v>
      </c>
    </row>
    <row r="164" spans="1:5" ht="12.75">
      <c r="A164" s="19" t="s">
        <v>7</v>
      </c>
      <c r="B164" s="8">
        <v>22</v>
      </c>
      <c r="C164" s="8">
        <v>68</v>
      </c>
      <c r="D164" t="str">
        <f>VLOOKUP(C164,Athletes!$A$2:$E$70,5)</f>
        <v>Robin SONG</v>
      </c>
      <c r="E164" s="7" t="str">
        <f>VLOOKUP(C164,Athletes!$A$2:$E$70,2)</f>
        <v>309201</v>
      </c>
    </row>
    <row r="165" spans="1:5" ht="12.75">
      <c r="A165" s="19" t="s">
        <v>7</v>
      </c>
      <c r="B165" s="8">
        <v>23</v>
      </c>
      <c r="C165" s="8">
        <v>134</v>
      </c>
      <c r="D165" t="str">
        <f>VLOOKUP(C165,Athletes!$A$2:$E$70,5)</f>
        <v>William Mitchel-Chesebro</v>
      </c>
      <c r="E165" s="7">
        <f>VLOOKUP(C165,Athletes!$A$2:$E$70,2)</f>
        <v>271897</v>
      </c>
    </row>
  </sheetData>
  <sheetProtection/>
  <printOptions/>
  <pageMargins left="0.75" right="0.75" top="1" bottom="1" header="0.5" footer="0.5"/>
  <pageSetup fitToHeight="0" fitToWidth="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5.125" style="0" bestFit="1" customWidth="1"/>
    <col min="2" max="2" width="6.25390625" style="8" bestFit="1" customWidth="1"/>
    <col min="3" max="10" width="3.00390625" style="0" bestFit="1" customWidth="1"/>
    <col min="11" max="16384" width="11.00390625" style="0" customWidth="1"/>
  </cols>
  <sheetData>
    <row r="1" spans="2:10" s="22" customFormat="1" ht="114">
      <c r="B1" s="23" t="s">
        <v>8</v>
      </c>
      <c r="C1" s="22" t="s">
        <v>9</v>
      </c>
      <c r="D1" s="22" t="s">
        <v>10</v>
      </c>
      <c r="E1" s="22" t="s">
        <v>11</v>
      </c>
      <c r="F1" s="22" t="s">
        <v>12</v>
      </c>
      <c r="G1" s="22" t="s">
        <v>13</v>
      </c>
      <c r="H1" s="22" t="s">
        <v>14</v>
      </c>
      <c r="I1" s="22" t="s">
        <v>15</v>
      </c>
      <c r="J1" s="22" t="s">
        <v>16</v>
      </c>
    </row>
    <row r="2" spans="1:2" ht="12.75">
      <c r="A2" t="s">
        <v>215</v>
      </c>
      <c r="B2" s="8" t="s">
        <v>223</v>
      </c>
    </row>
    <row r="3" spans="1:10" ht="12.75">
      <c r="A3" t="str">
        <f>VLOOKUP(B3,Athletes!$A$2:$E$70,5)</f>
        <v>Tara Whitten</v>
      </c>
      <c r="B3" s="8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f aca="true" t="shared" si="0" ref="I3:I13">SUM(C3:H3)</f>
        <v>6</v>
      </c>
      <c r="J3">
        <v>1</v>
      </c>
    </row>
    <row r="4" spans="1:10" ht="12.75">
      <c r="A4" t="str">
        <f>VLOOKUP(B4,Athletes!$A$2:$E$70,5)</f>
        <v>Cj BOYENGER</v>
      </c>
      <c r="B4" s="8">
        <v>6</v>
      </c>
      <c r="C4">
        <v>6</v>
      </c>
      <c r="D4">
        <v>11</v>
      </c>
      <c r="I4">
        <f t="shared" si="0"/>
        <v>17</v>
      </c>
      <c r="J4" t="s">
        <v>107</v>
      </c>
    </row>
    <row r="5" spans="1:10" ht="12.75">
      <c r="A5" t="str">
        <f>VLOOKUP(B5,Athletes!$A$2:$E$70,5)</f>
        <v>Elizabeth NEWELL</v>
      </c>
      <c r="B5" s="8">
        <v>2</v>
      </c>
      <c r="C5">
        <v>2</v>
      </c>
      <c r="D5">
        <v>4</v>
      </c>
      <c r="E5">
        <v>3</v>
      </c>
      <c r="F5">
        <v>3</v>
      </c>
      <c r="G5">
        <v>3</v>
      </c>
      <c r="H5">
        <v>3</v>
      </c>
      <c r="I5">
        <f t="shared" si="0"/>
        <v>18</v>
      </c>
      <c r="J5">
        <v>2</v>
      </c>
    </row>
    <row r="6" spans="1:10" ht="12.75">
      <c r="A6" t="str">
        <f>VLOOKUP(B6,Athletes!$A$2:$E$70,5)</f>
        <v>Hanan Alves-Hyde</v>
      </c>
      <c r="B6" s="8">
        <v>10</v>
      </c>
      <c r="C6">
        <v>4</v>
      </c>
      <c r="D6">
        <v>2</v>
      </c>
      <c r="E6">
        <v>10</v>
      </c>
      <c r="F6">
        <v>2</v>
      </c>
      <c r="G6">
        <v>2</v>
      </c>
      <c r="H6">
        <v>2</v>
      </c>
      <c r="I6">
        <f t="shared" si="0"/>
        <v>22</v>
      </c>
      <c r="J6">
        <v>3</v>
      </c>
    </row>
    <row r="7" spans="1:10" ht="12.75">
      <c r="A7" t="str">
        <f>VLOOKUP(B7,Athletes!$A$2:$E$70,5)</f>
        <v>Shelby Reynolds</v>
      </c>
      <c r="B7" s="8">
        <v>8</v>
      </c>
      <c r="C7">
        <v>5</v>
      </c>
      <c r="D7">
        <v>5</v>
      </c>
      <c r="E7">
        <v>2</v>
      </c>
      <c r="F7">
        <v>5</v>
      </c>
      <c r="G7">
        <v>4</v>
      </c>
      <c r="H7">
        <v>5</v>
      </c>
      <c r="I7">
        <f t="shared" si="0"/>
        <v>26</v>
      </c>
      <c r="J7">
        <v>4</v>
      </c>
    </row>
    <row r="8" spans="1:10" ht="12.75">
      <c r="A8" t="str">
        <f>VLOOKUP(B8,Athletes!$A$2:$E$70,5)</f>
        <v>Avalon JENKINS</v>
      </c>
      <c r="B8" s="8">
        <v>3</v>
      </c>
      <c r="C8">
        <v>3</v>
      </c>
      <c r="D8">
        <v>6</v>
      </c>
      <c r="E8">
        <v>4</v>
      </c>
      <c r="F8">
        <v>9</v>
      </c>
      <c r="G8">
        <v>8</v>
      </c>
      <c r="H8">
        <v>8</v>
      </c>
      <c r="I8">
        <f t="shared" si="0"/>
        <v>38</v>
      </c>
      <c r="J8">
        <v>5</v>
      </c>
    </row>
    <row r="9" spans="1:10" ht="12.75">
      <c r="A9" t="str">
        <f>VLOOKUP(B9,Athletes!$A$2:$E$70,5)</f>
        <v>Kate WILSON</v>
      </c>
      <c r="B9" s="8">
        <v>5</v>
      </c>
      <c r="C9">
        <v>9</v>
      </c>
      <c r="D9">
        <v>3</v>
      </c>
      <c r="E9">
        <v>7</v>
      </c>
      <c r="F9">
        <v>7</v>
      </c>
      <c r="G9">
        <v>7</v>
      </c>
      <c r="H9">
        <v>7</v>
      </c>
      <c r="I9">
        <f t="shared" si="0"/>
        <v>40</v>
      </c>
      <c r="J9">
        <v>6</v>
      </c>
    </row>
    <row r="10" spans="1:10" ht="12.75">
      <c r="A10" t="str">
        <f>VLOOKUP(B10,Athletes!$A$2:$E$70,5)</f>
        <v>Tara UNVERZAGT</v>
      </c>
      <c r="B10" s="8">
        <v>7</v>
      </c>
      <c r="C10">
        <v>8</v>
      </c>
      <c r="D10">
        <v>7</v>
      </c>
      <c r="E10">
        <v>6</v>
      </c>
      <c r="F10">
        <v>4</v>
      </c>
      <c r="G10">
        <v>6</v>
      </c>
      <c r="H10">
        <v>10</v>
      </c>
      <c r="I10">
        <f t="shared" si="0"/>
        <v>41</v>
      </c>
      <c r="J10">
        <v>7</v>
      </c>
    </row>
    <row r="11" spans="1:10" ht="12.75">
      <c r="A11" t="str">
        <f>VLOOKUP(B11,Athletes!$A$2:$E$70,5)</f>
        <v>Somersby JENKINS</v>
      </c>
      <c r="B11" s="8">
        <v>4</v>
      </c>
      <c r="C11">
        <v>11</v>
      </c>
      <c r="D11">
        <v>8</v>
      </c>
      <c r="E11">
        <v>8</v>
      </c>
      <c r="F11">
        <v>6</v>
      </c>
      <c r="G11">
        <v>5</v>
      </c>
      <c r="H11">
        <v>4</v>
      </c>
      <c r="I11">
        <f t="shared" si="0"/>
        <v>42</v>
      </c>
      <c r="J11">
        <v>8</v>
      </c>
    </row>
    <row r="12" spans="1:10" ht="12.75">
      <c r="A12" t="str">
        <f>VLOOKUP(B12,Athletes!$A$2:$E$70,5)</f>
        <v>Beverly Chaney</v>
      </c>
      <c r="B12" s="8">
        <v>9</v>
      </c>
      <c r="C12">
        <v>10</v>
      </c>
      <c r="D12">
        <v>9</v>
      </c>
      <c r="E12">
        <v>5</v>
      </c>
      <c r="F12">
        <v>8</v>
      </c>
      <c r="G12">
        <v>9</v>
      </c>
      <c r="H12">
        <v>9</v>
      </c>
      <c r="I12">
        <f t="shared" si="0"/>
        <v>50</v>
      </c>
      <c r="J12">
        <v>9</v>
      </c>
    </row>
    <row r="13" spans="1:10" ht="12.75">
      <c r="A13" t="str">
        <f>VLOOKUP(B13,Athletes!$A$2:$E$70,5)</f>
        <v>Cathy Keeley</v>
      </c>
      <c r="B13" s="8">
        <v>11</v>
      </c>
      <c r="C13">
        <v>7</v>
      </c>
      <c r="D13">
        <v>10</v>
      </c>
      <c r="E13">
        <v>9</v>
      </c>
      <c r="F13">
        <v>10</v>
      </c>
      <c r="G13">
        <v>10</v>
      </c>
      <c r="H13">
        <v>6</v>
      </c>
      <c r="I13">
        <f t="shared" si="0"/>
        <v>52</v>
      </c>
      <c r="J13">
        <v>10</v>
      </c>
    </row>
  </sheetData>
  <sheetProtection/>
  <printOptions/>
  <pageMargins left="0.75" right="0.75" top="1" bottom="1" header="0.5" footer="0.5"/>
  <pageSetup fitToHeight="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15.125" style="0" customWidth="1"/>
    <col min="2" max="2" width="6.25390625" style="8" customWidth="1"/>
    <col min="3" max="10" width="3.00390625" style="0" customWidth="1"/>
    <col min="11" max="16384" width="11.00390625" style="0" customWidth="1"/>
  </cols>
  <sheetData>
    <row r="1" spans="2:10" s="22" customFormat="1" ht="114">
      <c r="B1" s="23" t="s">
        <v>8</v>
      </c>
      <c r="C1" s="22" t="s">
        <v>9</v>
      </c>
      <c r="D1" s="22" t="s">
        <v>17</v>
      </c>
      <c r="E1" s="22" t="s">
        <v>11</v>
      </c>
      <c r="F1" s="22" t="s">
        <v>18</v>
      </c>
      <c r="G1" s="22" t="s">
        <v>19</v>
      </c>
      <c r="H1" s="22" t="s">
        <v>20</v>
      </c>
      <c r="I1" s="22" t="s">
        <v>15</v>
      </c>
      <c r="J1" s="22" t="s">
        <v>16</v>
      </c>
    </row>
    <row r="2" spans="1:2" ht="12.75">
      <c r="A2" t="s">
        <v>215</v>
      </c>
      <c r="B2" s="8" t="s">
        <v>223</v>
      </c>
    </row>
    <row r="3" spans="1:10" ht="12.75">
      <c r="A3" t="str">
        <f>VLOOKUP(B3,Athletes!$A$2:$E$70,5)</f>
        <v>Kevin Schiller</v>
      </c>
      <c r="B3" s="8">
        <v>35</v>
      </c>
      <c r="C3">
        <v>2</v>
      </c>
      <c r="D3">
        <v>1</v>
      </c>
      <c r="E3">
        <v>3</v>
      </c>
      <c r="F3">
        <v>3</v>
      </c>
      <c r="G3">
        <v>5</v>
      </c>
      <c r="H3">
        <v>2</v>
      </c>
      <c r="I3">
        <f aca="true" t="shared" si="0" ref="I3:I15">SUM(C3:H3)</f>
        <v>16</v>
      </c>
      <c r="J3">
        <v>1</v>
      </c>
    </row>
    <row r="4" spans="1:10" ht="12.75">
      <c r="A4" t="str">
        <f>VLOOKUP(B4,Athletes!$A$2:$E$70,5)</f>
        <v>Zak Kovalcik</v>
      </c>
      <c r="B4" s="8">
        <v>32</v>
      </c>
      <c r="C4">
        <v>3</v>
      </c>
      <c r="D4">
        <v>12</v>
      </c>
      <c r="E4">
        <v>1</v>
      </c>
      <c r="F4">
        <v>1</v>
      </c>
      <c r="G4">
        <v>1</v>
      </c>
      <c r="H4">
        <v>1</v>
      </c>
      <c r="I4">
        <f t="shared" si="0"/>
        <v>19</v>
      </c>
      <c r="J4">
        <v>2</v>
      </c>
    </row>
    <row r="5" spans="1:10" ht="12.75">
      <c r="A5" t="str">
        <f>VLOOKUP(B5,Athletes!$A$2:$E$70,5)</f>
        <v>Ian Moir</v>
      </c>
      <c r="B5" s="8">
        <v>34</v>
      </c>
      <c r="C5">
        <v>6</v>
      </c>
      <c r="D5">
        <v>2</v>
      </c>
      <c r="E5">
        <v>2</v>
      </c>
      <c r="F5">
        <v>2</v>
      </c>
      <c r="G5">
        <v>7</v>
      </c>
      <c r="H5">
        <v>3</v>
      </c>
      <c r="I5">
        <f t="shared" si="0"/>
        <v>22</v>
      </c>
      <c r="J5">
        <v>3</v>
      </c>
    </row>
    <row r="6" spans="1:10" ht="12.75">
      <c r="A6" t="str">
        <f>VLOOKUP(B6,Athletes!$A$2:$E$70,5)</f>
        <v>Justin Williams</v>
      </c>
      <c r="B6" s="8">
        <v>38</v>
      </c>
      <c r="C6">
        <v>1</v>
      </c>
      <c r="D6">
        <v>11</v>
      </c>
      <c r="E6">
        <v>4</v>
      </c>
      <c r="F6">
        <v>4</v>
      </c>
      <c r="G6">
        <v>6</v>
      </c>
      <c r="H6">
        <v>4</v>
      </c>
      <c r="I6">
        <f t="shared" si="0"/>
        <v>30</v>
      </c>
      <c r="J6">
        <v>4</v>
      </c>
    </row>
    <row r="7" spans="1:10" ht="12.75">
      <c r="A7" t="str">
        <f>VLOOKUP(B7,Athletes!$A$2:$E$70,5)</f>
        <v>Kit Karzen</v>
      </c>
      <c r="B7" s="8">
        <v>39</v>
      </c>
      <c r="C7">
        <v>4</v>
      </c>
      <c r="D7">
        <v>4</v>
      </c>
      <c r="E7">
        <v>6</v>
      </c>
      <c r="F7">
        <v>10</v>
      </c>
      <c r="G7">
        <v>2</v>
      </c>
      <c r="H7">
        <v>5</v>
      </c>
      <c r="I7">
        <f t="shared" si="0"/>
        <v>31</v>
      </c>
      <c r="J7">
        <v>5</v>
      </c>
    </row>
    <row r="8" spans="1:10" ht="12.75">
      <c r="A8" t="str">
        <f>VLOOKUP(B8,Athletes!$A$2:$E$70,5)</f>
        <v>Michael HERNANDEZ</v>
      </c>
      <c r="B8" s="8">
        <v>30</v>
      </c>
      <c r="C8">
        <v>8</v>
      </c>
      <c r="D8">
        <v>5</v>
      </c>
      <c r="E8">
        <v>8</v>
      </c>
      <c r="F8">
        <v>5</v>
      </c>
      <c r="G8">
        <v>4</v>
      </c>
      <c r="H8">
        <v>9</v>
      </c>
      <c r="I8">
        <f t="shared" si="0"/>
        <v>39</v>
      </c>
      <c r="J8">
        <v>6</v>
      </c>
    </row>
    <row r="9" spans="1:10" ht="12.75">
      <c r="A9" t="str">
        <f>VLOOKUP(B9,Athletes!$A$2:$E$70,5)</f>
        <v>Armin RAHM</v>
      </c>
      <c r="B9" s="8">
        <v>26</v>
      </c>
      <c r="C9">
        <v>5</v>
      </c>
      <c r="D9">
        <v>6</v>
      </c>
      <c r="E9">
        <v>5</v>
      </c>
      <c r="F9">
        <v>9</v>
      </c>
      <c r="G9">
        <v>8</v>
      </c>
      <c r="H9">
        <v>7</v>
      </c>
      <c r="I9">
        <f t="shared" si="0"/>
        <v>40</v>
      </c>
      <c r="J9">
        <v>7</v>
      </c>
    </row>
    <row r="10" spans="1:10" ht="12.75">
      <c r="A10" t="str">
        <f>VLOOKUP(B10,Athletes!$A$2:$E$70,5)</f>
        <v>Garrett Peck</v>
      </c>
      <c r="B10" s="8">
        <v>33</v>
      </c>
      <c r="C10">
        <v>9</v>
      </c>
      <c r="D10">
        <v>7</v>
      </c>
      <c r="E10">
        <v>10</v>
      </c>
      <c r="F10">
        <v>6</v>
      </c>
      <c r="G10">
        <v>3</v>
      </c>
      <c r="H10">
        <v>6</v>
      </c>
      <c r="I10">
        <f t="shared" si="0"/>
        <v>41</v>
      </c>
      <c r="J10">
        <v>8</v>
      </c>
    </row>
    <row r="11" spans="1:10" ht="12.75">
      <c r="A11" t="str">
        <f>VLOOKUP(B11,Athletes!$A$2:$E$70,5)</f>
        <v>Brent KAY</v>
      </c>
      <c r="B11" s="8">
        <v>31</v>
      </c>
      <c r="C11">
        <v>7</v>
      </c>
      <c r="D11">
        <v>3</v>
      </c>
      <c r="E11">
        <v>11</v>
      </c>
      <c r="F11">
        <v>7</v>
      </c>
      <c r="G11">
        <v>10</v>
      </c>
      <c r="H11">
        <v>8</v>
      </c>
      <c r="I11">
        <f t="shared" si="0"/>
        <v>46</v>
      </c>
      <c r="J11">
        <v>9</v>
      </c>
    </row>
    <row r="12" spans="1:10" ht="12.75">
      <c r="A12" t="str">
        <f>VLOOKUP(B12,Athletes!$A$2:$E$70,5)</f>
        <v>Jonathan Luis</v>
      </c>
      <c r="B12" s="8">
        <v>36</v>
      </c>
      <c r="C12">
        <v>13</v>
      </c>
      <c r="D12">
        <v>13</v>
      </c>
      <c r="E12">
        <v>12</v>
      </c>
      <c r="F12">
        <v>13</v>
      </c>
      <c r="I12">
        <f t="shared" si="0"/>
        <v>51</v>
      </c>
      <c r="J12" t="s">
        <v>107</v>
      </c>
    </row>
    <row r="13" spans="1:10" ht="12.75">
      <c r="A13" t="str">
        <f>VLOOKUP(B13,Athletes!$A$2:$E$70,5)</f>
        <v>Christopher BENNETT</v>
      </c>
      <c r="B13" s="8">
        <v>27</v>
      </c>
      <c r="C13">
        <v>10</v>
      </c>
      <c r="D13">
        <v>8</v>
      </c>
      <c r="E13">
        <v>9</v>
      </c>
      <c r="F13">
        <v>8</v>
      </c>
      <c r="G13">
        <v>11</v>
      </c>
      <c r="H13">
        <v>11</v>
      </c>
      <c r="I13">
        <f t="shared" si="0"/>
        <v>57</v>
      </c>
      <c r="J13">
        <v>10</v>
      </c>
    </row>
    <row r="14" spans="1:10" ht="12.75">
      <c r="A14" t="str">
        <f>VLOOKUP(B14,Athletes!$A$2:$E$70,5)</f>
        <v>Ben Bertiger</v>
      </c>
      <c r="B14" s="8">
        <v>37</v>
      </c>
      <c r="C14">
        <v>11</v>
      </c>
      <c r="D14">
        <v>9</v>
      </c>
      <c r="E14">
        <v>7</v>
      </c>
      <c r="F14">
        <v>12</v>
      </c>
      <c r="G14">
        <v>9</v>
      </c>
      <c r="H14">
        <v>10</v>
      </c>
      <c r="I14">
        <f t="shared" si="0"/>
        <v>58</v>
      </c>
      <c r="J14">
        <v>11</v>
      </c>
    </row>
    <row r="15" spans="1:10" ht="12.75">
      <c r="A15" t="str">
        <f>VLOOKUP(B15,Athletes!$A$2:$E$70,5)</f>
        <v>john CHEETHAM</v>
      </c>
      <c r="B15" s="8">
        <v>28</v>
      </c>
      <c r="C15">
        <v>12</v>
      </c>
      <c r="D15">
        <v>10</v>
      </c>
      <c r="E15">
        <v>13</v>
      </c>
      <c r="F15">
        <v>11</v>
      </c>
      <c r="G15">
        <v>12</v>
      </c>
      <c r="H15">
        <v>12</v>
      </c>
      <c r="I15">
        <f t="shared" si="0"/>
        <v>70</v>
      </c>
      <c r="J15">
        <v>12</v>
      </c>
    </row>
  </sheetData>
  <sheetProtection/>
  <printOptions/>
  <pageMargins left="0.75" right="0.75" top="1" bottom="1" header="0.5" footer="0.5"/>
  <pageSetup fitToHeight="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60" sqref="A60:IV60"/>
    </sheetView>
  </sheetViews>
  <sheetFormatPr defaultColWidth="9.00390625" defaultRowHeight="12.75"/>
  <cols>
    <col min="1" max="1" width="7.625" style="5" customWidth="1"/>
    <col min="2" max="2" width="11.625" style="15" customWidth="1"/>
    <col min="3" max="3" width="8.625" style="5" customWidth="1"/>
    <col min="4" max="4" width="12.375" style="5" customWidth="1"/>
    <col min="5" max="16384" width="11.00390625" style="0" customWidth="1"/>
  </cols>
  <sheetData>
    <row r="1" spans="1:5" ht="12.75">
      <c r="A1" s="3" t="s">
        <v>223</v>
      </c>
      <c r="B1" s="12" t="s">
        <v>224</v>
      </c>
      <c r="C1" s="4" t="s">
        <v>225</v>
      </c>
      <c r="D1" s="4" t="s">
        <v>226</v>
      </c>
      <c r="E1" s="4" t="s">
        <v>215</v>
      </c>
    </row>
    <row r="2" spans="1:5" ht="12.75">
      <c r="A2" s="5">
        <v>1</v>
      </c>
      <c r="B2" s="13" t="s">
        <v>174</v>
      </c>
      <c r="C2" s="6" t="s">
        <v>227</v>
      </c>
      <c r="D2" s="6" t="s">
        <v>228</v>
      </c>
      <c r="E2" t="str">
        <f>CONCATENATE(C2," ",D2)</f>
        <v>Tara Whitten</v>
      </c>
    </row>
    <row r="3" spans="1:5" ht="12.75">
      <c r="A3" s="5">
        <v>2</v>
      </c>
      <c r="B3" s="12" t="s">
        <v>229</v>
      </c>
      <c r="C3" s="4" t="s">
        <v>230</v>
      </c>
      <c r="D3" s="4" t="s">
        <v>231</v>
      </c>
      <c r="E3" t="str">
        <f aca="true" t="shared" si="0" ref="E3:E59">CONCATENATE(C3," ",D3)</f>
        <v>Elizabeth NEWELL</v>
      </c>
    </row>
    <row r="4" spans="1:5" ht="12.75">
      <c r="A4" s="5">
        <v>3</v>
      </c>
      <c r="B4" s="12" t="s">
        <v>232</v>
      </c>
      <c r="C4" s="4" t="s">
        <v>233</v>
      </c>
      <c r="D4" s="4" t="s">
        <v>234</v>
      </c>
      <c r="E4" t="str">
        <f t="shared" si="0"/>
        <v>Avalon JENKINS</v>
      </c>
    </row>
    <row r="5" spans="1:5" ht="12.75">
      <c r="A5" s="5">
        <v>4</v>
      </c>
      <c r="B5" s="12" t="s">
        <v>235</v>
      </c>
      <c r="C5" s="4" t="s">
        <v>236</v>
      </c>
      <c r="D5" s="4" t="s">
        <v>234</v>
      </c>
      <c r="E5" t="str">
        <f t="shared" si="0"/>
        <v>Somersby JENKINS</v>
      </c>
    </row>
    <row r="6" spans="1:5" ht="12.75">
      <c r="A6" s="5">
        <v>5</v>
      </c>
      <c r="B6" s="12" t="s">
        <v>237</v>
      </c>
      <c r="C6" s="4" t="s">
        <v>238</v>
      </c>
      <c r="D6" s="4" t="s">
        <v>239</v>
      </c>
      <c r="E6" t="str">
        <f t="shared" si="0"/>
        <v>Kate WILSON</v>
      </c>
    </row>
    <row r="7" spans="1:5" ht="12.75">
      <c r="A7" s="5">
        <v>6</v>
      </c>
      <c r="B7" s="12" t="s">
        <v>240</v>
      </c>
      <c r="C7" s="4" t="s">
        <v>241</v>
      </c>
      <c r="D7" s="4" t="s">
        <v>242</v>
      </c>
      <c r="E7" t="str">
        <f t="shared" si="0"/>
        <v>Cj BOYENGER</v>
      </c>
    </row>
    <row r="8" spans="1:5" ht="12.75">
      <c r="A8" s="5">
        <v>7</v>
      </c>
      <c r="B8" s="12" t="s">
        <v>243</v>
      </c>
      <c r="C8" s="4" t="s">
        <v>244</v>
      </c>
      <c r="D8" s="4" t="s">
        <v>245</v>
      </c>
      <c r="E8" t="str">
        <f t="shared" si="0"/>
        <v>Tara UNVERZAGT</v>
      </c>
    </row>
    <row r="9" spans="1:5" ht="12.75">
      <c r="A9" s="5">
        <v>8</v>
      </c>
      <c r="B9" s="13" t="s">
        <v>176</v>
      </c>
      <c r="C9" s="6" t="s">
        <v>177</v>
      </c>
      <c r="D9" s="6" t="s">
        <v>178</v>
      </c>
      <c r="E9" t="str">
        <f t="shared" si="0"/>
        <v>Shelby Reynolds</v>
      </c>
    </row>
    <row r="10" spans="1:5" ht="12.75">
      <c r="A10" s="5">
        <v>9</v>
      </c>
      <c r="B10" s="13" t="s">
        <v>179</v>
      </c>
      <c r="C10" s="6" t="s">
        <v>180</v>
      </c>
      <c r="D10" s="6" t="s">
        <v>181</v>
      </c>
      <c r="E10" t="str">
        <f t="shared" si="0"/>
        <v>Beverly Chaney</v>
      </c>
    </row>
    <row r="11" spans="1:5" ht="12.75">
      <c r="A11" s="5">
        <v>10</v>
      </c>
      <c r="B11" s="13" t="s">
        <v>183</v>
      </c>
      <c r="C11" s="6" t="s">
        <v>184</v>
      </c>
      <c r="D11" s="6" t="s">
        <v>185</v>
      </c>
      <c r="E11" t="str">
        <f t="shared" si="0"/>
        <v>Hanan Alves-Hyde</v>
      </c>
    </row>
    <row r="12" spans="1:5" ht="12.75">
      <c r="A12" s="5">
        <v>11</v>
      </c>
      <c r="B12" s="13" t="s">
        <v>186</v>
      </c>
      <c r="C12" s="6" t="s">
        <v>187</v>
      </c>
      <c r="D12" s="6" t="s">
        <v>188</v>
      </c>
      <c r="E12" t="str">
        <f t="shared" si="0"/>
        <v>Cathy Keeley</v>
      </c>
    </row>
    <row r="13" spans="1:5" ht="12.75">
      <c r="A13" s="5">
        <v>25</v>
      </c>
      <c r="B13" s="12">
        <v>141922</v>
      </c>
      <c r="C13" s="6" t="s">
        <v>246</v>
      </c>
      <c r="D13" s="6" t="s">
        <v>247</v>
      </c>
      <c r="E13" t="str">
        <f t="shared" si="0"/>
        <v>Cody O'Reilly</v>
      </c>
    </row>
    <row r="14" spans="1:5" ht="12.75">
      <c r="A14" s="5">
        <v>26</v>
      </c>
      <c r="B14" s="12" t="s">
        <v>248</v>
      </c>
      <c r="C14" s="4" t="s">
        <v>249</v>
      </c>
      <c r="D14" s="4" t="s">
        <v>250</v>
      </c>
      <c r="E14" t="str">
        <f t="shared" si="0"/>
        <v>Armin RAHM</v>
      </c>
    </row>
    <row r="15" spans="1:5" ht="12.75">
      <c r="A15" s="5">
        <v>27</v>
      </c>
      <c r="B15" s="12" t="s">
        <v>251</v>
      </c>
      <c r="C15" s="4" t="s">
        <v>252</v>
      </c>
      <c r="D15" s="4" t="s">
        <v>253</v>
      </c>
      <c r="E15" t="str">
        <f t="shared" si="0"/>
        <v>Christopher BENNETT</v>
      </c>
    </row>
    <row r="16" spans="1:5" ht="12.75">
      <c r="A16" s="5">
        <v>28</v>
      </c>
      <c r="B16" s="12" t="s">
        <v>254</v>
      </c>
      <c r="C16" s="4" t="s">
        <v>255</v>
      </c>
      <c r="D16" s="4" t="s">
        <v>256</v>
      </c>
      <c r="E16" t="str">
        <f t="shared" si="0"/>
        <v>john CHEETHAM</v>
      </c>
    </row>
    <row r="17" spans="1:5" ht="12.75">
      <c r="A17" s="5">
        <v>29</v>
      </c>
      <c r="B17" s="12" t="s">
        <v>257</v>
      </c>
      <c r="C17" s="4" t="s">
        <v>258</v>
      </c>
      <c r="D17" s="4" t="s">
        <v>259</v>
      </c>
      <c r="E17" t="str">
        <f t="shared" si="0"/>
        <v>Daniel KOSYKH</v>
      </c>
    </row>
    <row r="18" spans="1:5" ht="12.75">
      <c r="A18" s="5">
        <v>30</v>
      </c>
      <c r="B18" s="12" t="s">
        <v>260</v>
      </c>
      <c r="C18" s="4" t="s">
        <v>261</v>
      </c>
      <c r="D18" s="4" t="s">
        <v>262</v>
      </c>
      <c r="E18" t="str">
        <f t="shared" si="0"/>
        <v>Michael HERNANDEZ</v>
      </c>
    </row>
    <row r="19" spans="1:5" ht="12.75">
      <c r="A19" s="5">
        <v>31</v>
      </c>
      <c r="B19" s="12" t="s">
        <v>263</v>
      </c>
      <c r="C19" s="4" t="s">
        <v>264</v>
      </c>
      <c r="D19" s="4" t="s">
        <v>265</v>
      </c>
      <c r="E19" t="str">
        <f t="shared" si="0"/>
        <v>Brent KAY</v>
      </c>
    </row>
    <row r="20" spans="1:5" ht="12.75">
      <c r="A20" s="5">
        <v>32</v>
      </c>
      <c r="B20" s="12" t="s">
        <v>266</v>
      </c>
      <c r="C20" s="6" t="s">
        <v>267</v>
      </c>
      <c r="D20" s="6" t="s">
        <v>268</v>
      </c>
      <c r="E20" t="str">
        <f t="shared" si="0"/>
        <v>Zak Kovalcik</v>
      </c>
    </row>
    <row r="21" spans="1:5" ht="12.75">
      <c r="A21" s="5">
        <v>33</v>
      </c>
      <c r="B21" s="13" t="s">
        <v>190</v>
      </c>
      <c r="C21" s="6" t="s">
        <v>191</v>
      </c>
      <c r="D21" s="6" t="s">
        <v>192</v>
      </c>
      <c r="E21" t="str">
        <f t="shared" si="0"/>
        <v>Garrett Peck</v>
      </c>
    </row>
    <row r="22" spans="1:5" ht="12.75">
      <c r="A22" s="5">
        <v>34</v>
      </c>
      <c r="B22" s="13" t="s">
        <v>194</v>
      </c>
      <c r="C22" s="6" t="s">
        <v>195</v>
      </c>
      <c r="D22" s="6" t="s">
        <v>196</v>
      </c>
      <c r="E22" t="str">
        <f t="shared" si="0"/>
        <v>Ian Moir</v>
      </c>
    </row>
    <row r="23" spans="1:5" ht="12.75">
      <c r="A23" s="5">
        <v>35</v>
      </c>
      <c r="B23" s="13" t="s">
        <v>198</v>
      </c>
      <c r="C23" s="6" t="s">
        <v>199</v>
      </c>
      <c r="D23" s="6" t="s">
        <v>200</v>
      </c>
      <c r="E23" t="str">
        <f t="shared" si="0"/>
        <v>Kevin Schiller</v>
      </c>
    </row>
    <row r="24" spans="1:5" ht="12.75">
      <c r="A24" s="5">
        <v>36</v>
      </c>
      <c r="B24" s="13" t="s">
        <v>201</v>
      </c>
      <c r="C24" s="6" t="s">
        <v>202</v>
      </c>
      <c r="D24" s="6" t="s">
        <v>203</v>
      </c>
      <c r="E24" t="str">
        <f t="shared" si="0"/>
        <v>Jonathan Luis</v>
      </c>
    </row>
    <row r="25" spans="1:5" ht="12.75">
      <c r="A25" s="5">
        <v>37</v>
      </c>
      <c r="B25" s="13" t="s">
        <v>204</v>
      </c>
      <c r="C25" s="6" t="s">
        <v>205</v>
      </c>
      <c r="D25" s="6" t="s">
        <v>206</v>
      </c>
      <c r="E25" t="str">
        <f t="shared" si="0"/>
        <v>Ben Bertiger</v>
      </c>
    </row>
    <row r="26" spans="1:5" ht="12.75">
      <c r="A26" s="5">
        <v>38</v>
      </c>
      <c r="B26" s="13" t="s">
        <v>208</v>
      </c>
      <c r="C26" s="6" t="s">
        <v>209</v>
      </c>
      <c r="D26" s="6" t="s">
        <v>51</v>
      </c>
      <c r="E26" t="str">
        <f t="shared" si="0"/>
        <v>Justin Williams</v>
      </c>
    </row>
    <row r="27" spans="1:5" s="11" customFormat="1" ht="12.75">
      <c r="A27" s="9">
        <v>39</v>
      </c>
      <c r="B27" s="14" t="s">
        <v>53</v>
      </c>
      <c r="C27" s="10" t="s">
        <v>54</v>
      </c>
      <c r="D27" s="10" t="s">
        <v>55</v>
      </c>
      <c r="E27" s="11" t="str">
        <f t="shared" si="0"/>
        <v>Kit Karzen</v>
      </c>
    </row>
    <row r="28" spans="1:5" ht="12.75">
      <c r="A28" s="5">
        <v>50</v>
      </c>
      <c r="B28" s="12" t="s">
        <v>269</v>
      </c>
      <c r="C28" s="4" t="s">
        <v>270</v>
      </c>
      <c r="D28" s="4" t="s">
        <v>271</v>
      </c>
      <c r="E28" t="str">
        <f t="shared" si="0"/>
        <v>John ALLEN</v>
      </c>
    </row>
    <row r="29" spans="1:5" ht="12.75">
      <c r="A29" s="5">
        <v>51</v>
      </c>
      <c r="B29" s="12" t="s">
        <v>272</v>
      </c>
      <c r="C29" s="4" t="s">
        <v>273</v>
      </c>
      <c r="D29" s="4" t="s">
        <v>274</v>
      </c>
      <c r="E29" t="str">
        <f t="shared" si="0"/>
        <v>Ryan BELEW</v>
      </c>
    </row>
    <row r="30" spans="1:5" ht="12.75">
      <c r="A30" s="5">
        <v>52</v>
      </c>
      <c r="B30" s="12" t="s">
        <v>275</v>
      </c>
      <c r="C30" s="4" t="s">
        <v>276</v>
      </c>
      <c r="D30" s="4" t="s">
        <v>277</v>
      </c>
      <c r="E30" t="str">
        <f t="shared" si="0"/>
        <v>Ben BERTIGER</v>
      </c>
    </row>
    <row r="31" spans="1:5" ht="12.75">
      <c r="A31" s="5">
        <v>53</v>
      </c>
      <c r="B31" s="12" t="s">
        <v>278</v>
      </c>
      <c r="C31" s="4" t="s">
        <v>279</v>
      </c>
      <c r="D31" s="4" t="s">
        <v>280</v>
      </c>
      <c r="E31" t="str">
        <f t="shared" si="0"/>
        <v>Bill DEAN</v>
      </c>
    </row>
    <row r="32" spans="1:5" ht="12.75">
      <c r="A32" s="5">
        <v>54</v>
      </c>
      <c r="B32" s="12" t="s">
        <v>281</v>
      </c>
      <c r="C32" s="4" t="s">
        <v>282</v>
      </c>
      <c r="D32" s="4" t="s">
        <v>283</v>
      </c>
      <c r="E32" t="str">
        <f t="shared" si="0"/>
        <v>Scott EVANS</v>
      </c>
    </row>
    <row r="33" spans="1:5" ht="12.75">
      <c r="A33" s="5">
        <v>55</v>
      </c>
      <c r="B33" s="12" t="s">
        <v>284</v>
      </c>
      <c r="C33" s="4" t="s">
        <v>285</v>
      </c>
      <c r="D33" s="4" t="s">
        <v>286</v>
      </c>
      <c r="E33" t="str">
        <f t="shared" si="0"/>
        <v>Quinn HATFIELD</v>
      </c>
    </row>
    <row r="34" spans="1:5" ht="12.75">
      <c r="A34" s="5">
        <v>56</v>
      </c>
      <c r="B34" s="12" t="s">
        <v>287</v>
      </c>
      <c r="C34" s="4" t="s">
        <v>288</v>
      </c>
      <c r="D34" s="4" t="s">
        <v>289</v>
      </c>
      <c r="E34" t="str">
        <f t="shared" si="0"/>
        <v>Keith KETTERER</v>
      </c>
    </row>
    <row r="35" spans="1:5" ht="12.75">
      <c r="A35" s="5">
        <v>57</v>
      </c>
      <c r="B35" s="12" t="s">
        <v>290</v>
      </c>
      <c r="C35" s="4" t="s">
        <v>291</v>
      </c>
      <c r="D35" s="4" t="s">
        <v>292</v>
      </c>
      <c r="E35" t="str">
        <f t="shared" si="0"/>
        <v>Richard KIM</v>
      </c>
    </row>
    <row r="36" spans="1:5" ht="12.75">
      <c r="A36" s="5">
        <v>58</v>
      </c>
      <c r="B36" s="12" t="s">
        <v>293</v>
      </c>
      <c r="C36" s="4" t="s">
        <v>294</v>
      </c>
      <c r="D36" s="4" t="s">
        <v>295</v>
      </c>
      <c r="E36" t="str">
        <f t="shared" si="0"/>
        <v>Jack LINQUIST</v>
      </c>
    </row>
    <row r="37" spans="1:5" ht="12.75">
      <c r="A37" s="5">
        <v>59</v>
      </c>
      <c r="B37" s="12" t="s">
        <v>296</v>
      </c>
      <c r="C37" s="4" t="s">
        <v>270</v>
      </c>
      <c r="D37" s="4" t="s">
        <v>116</v>
      </c>
      <c r="E37" t="str">
        <f t="shared" si="0"/>
        <v>John MATHIESON</v>
      </c>
    </row>
    <row r="38" spans="1:5" ht="12.75">
      <c r="A38" s="5">
        <v>60</v>
      </c>
      <c r="B38" s="12" t="s">
        <v>117</v>
      </c>
      <c r="C38" s="4" t="s">
        <v>118</v>
      </c>
      <c r="D38" s="4" t="s">
        <v>119</v>
      </c>
      <c r="E38" t="str">
        <f t="shared" si="0"/>
        <v>Victor MCQUAIDE</v>
      </c>
    </row>
    <row r="39" spans="1:5" ht="12.75">
      <c r="A39" s="5">
        <v>61</v>
      </c>
      <c r="B39" s="13" t="s">
        <v>120</v>
      </c>
      <c r="C39" s="6" t="s">
        <v>121</v>
      </c>
      <c r="D39" s="6" t="s">
        <v>122</v>
      </c>
      <c r="E39" t="str">
        <f t="shared" si="0"/>
        <v>Doug Northcott</v>
      </c>
    </row>
    <row r="40" spans="1:5" ht="12.75">
      <c r="A40" s="5">
        <v>62</v>
      </c>
      <c r="B40" s="12" t="s">
        <v>123</v>
      </c>
      <c r="C40" s="4" t="s">
        <v>124</v>
      </c>
      <c r="D40" s="4" t="s">
        <v>125</v>
      </c>
      <c r="E40" t="str">
        <f t="shared" si="0"/>
        <v>Kevin PHILLIPS</v>
      </c>
    </row>
    <row r="41" spans="1:5" ht="12.75">
      <c r="A41" s="5">
        <v>63</v>
      </c>
      <c r="B41" s="12" t="s">
        <v>126</v>
      </c>
      <c r="C41" s="4" t="s">
        <v>127</v>
      </c>
      <c r="D41" s="4" t="s">
        <v>128</v>
      </c>
      <c r="E41" t="str">
        <f t="shared" si="0"/>
        <v>Stuart PRESS</v>
      </c>
    </row>
    <row r="42" spans="1:5" ht="12.75">
      <c r="A42" s="5">
        <v>64</v>
      </c>
      <c r="B42" s="12" t="s">
        <v>129</v>
      </c>
      <c r="C42" s="4" t="s">
        <v>130</v>
      </c>
      <c r="D42" s="4" t="s">
        <v>131</v>
      </c>
      <c r="E42" t="str">
        <f t="shared" si="0"/>
        <v>Gregory PSHSNYCHNIAK</v>
      </c>
    </row>
    <row r="43" spans="1:5" ht="12.75">
      <c r="A43" s="5">
        <v>65</v>
      </c>
      <c r="B43" s="12" t="s">
        <v>132</v>
      </c>
      <c r="C43" s="4" t="s">
        <v>133</v>
      </c>
      <c r="D43" s="4" t="s">
        <v>134</v>
      </c>
      <c r="E43" t="str">
        <f t="shared" si="0"/>
        <v>giovanni REY</v>
      </c>
    </row>
    <row r="44" spans="1:5" ht="12.75">
      <c r="A44" s="5">
        <v>66</v>
      </c>
      <c r="B44" s="12" t="s">
        <v>135</v>
      </c>
      <c r="C44" s="4" t="s">
        <v>136</v>
      </c>
      <c r="D44" s="4" t="s">
        <v>137</v>
      </c>
      <c r="E44" t="str">
        <f t="shared" si="0"/>
        <v>James RYAN</v>
      </c>
    </row>
    <row r="45" spans="1:5" ht="12.75">
      <c r="A45" s="5">
        <v>67</v>
      </c>
      <c r="B45" s="12" t="s">
        <v>138</v>
      </c>
      <c r="C45" s="4" t="s">
        <v>139</v>
      </c>
      <c r="D45" s="4" t="s">
        <v>140</v>
      </c>
      <c r="E45" t="str">
        <f t="shared" si="0"/>
        <v>Kurt SATO</v>
      </c>
    </row>
    <row r="46" spans="1:5" ht="12.75">
      <c r="A46" s="5">
        <v>68</v>
      </c>
      <c r="B46" s="12" t="s">
        <v>141</v>
      </c>
      <c r="C46" s="4" t="s">
        <v>142</v>
      </c>
      <c r="D46" s="4" t="s">
        <v>143</v>
      </c>
      <c r="E46" t="str">
        <f t="shared" si="0"/>
        <v>Robin SONG</v>
      </c>
    </row>
    <row r="47" spans="1:5" ht="12.75">
      <c r="A47" s="5">
        <v>69</v>
      </c>
      <c r="B47" s="12" t="s">
        <v>144</v>
      </c>
      <c r="C47" s="4" t="s">
        <v>145</v>
      </c>
      <c r="D47" s="4" t="s">
        <v>146</v>
      </c>
      <c r="E47" t="str">
        <f t="shared" si="0"/>
        <v>Tony  TRATTENERO</v>
      </c>
    </row>
    <row r="48" spans="1:5" ht="12.75">
      <c r="A48" s="5">
        <v>70</v>
      </c>
      <c r="B48" s="12" t="s">
        <v>147</v>
      </c>
      <c r="C48" s="4" t="s">
        <v>148</v>
      </c>
      <c r="D48" s="4" t="s">
        <v>149</v>
      </c>
      <c r="E48" t="str">
        <f t="shared" si="0"/>
        <v>T.C. VALENTINE</v>
      </c>
    </row>
    <row r="49" spans="1:5" ht="12.75">
      <c r="A49" s="5">
        <v>71</v>
      </c>
      <c r="B49" s="12" t="s">
        <v>150</v>
      </c>
      <c r="C49" s="4" t="s">
        <v>151</v>
      </c>
      <c r="D49" s="4" t="s">
        <v>152</v>
      </c>
      <c r="E49" t="str">
        <f t="shared" si="0"/>
        <v>Alexander WALTERS</v>
      </c>
    </row>
    <row r="50" spans="1:5" ht="12.75">
      <c r="A50" s="5">
        <v>72</v>
      </c>
      <c r="B50" s="12" t="s">
        <v>153</v>
      </c>
      <c r="C50" s="4" t="s">
        <v>154</v>
      </c>
      <c r="D50" s="4" t="s">
        <v>155</v>
      </c>
      <c r="E50" t="str">
        <f t="shared" si="0"/>
        <v>Phillip WATFORD</v>
      </c>
    </row>
    <row r="51" spans="1:5" ht="12.75">
      <c r="A51" s="5">
        <v>73</v>
      </c>
      <c r="B51" s="13" t="s">
        <v>156</v>
      </c>
      <c r="C51" s="6" t="s">
        <v>157</v>
      </c>
      <c r="D51" s="6" t="s">
        <v>158</v>
      </c>
      <c r="E51" t="str">
        <f t="shared" si="0"/>
        <v>Jay Wolkoff</v>
      </c>
    </row>
    <row r="52" spans="1:5" ht="12.75">
      <c r="A52" s="5">
        <v>74</v>
      </c>
      <c r="B52" s="12" t="s">
        <v>159</v>
      </c>
      <c r="C52" s="4" t="s">
        <v>160</v>
      </c>
      <c r="D52" s="4" t="s">
        <v>161</v>
      </c>
      <c r="E52" t="str">
        <f t="shared" si="0"/>
        <v>Thomas WOOD</v>
      </c>
    </row>
    <row r="53" spans="1:5" ht="12.75">
      <c r="A53" s="5">
        <v>75</v>
      </c>
      <c r="B53" s="12" t="s">
        <v>162</v>
      </c>
      <c r="C53" s="4" t="s">
        <v>163</v>
      </c>
      <c r="D53" s="4" t="s">
        <v>164</v>
      </c>
      <c r="E53" t="str">
        <f t="shared" si="0"/>
        <v>Rachel HOAR</v>
      </c>
    </row>
    <row r="54" spans="1:5" ht="12.75">
      <c r="A54" s="5">
        <v>76</v>
      </c>
      <c r="B54" s="12" t="s">
        <v>165</v>
      </c>
      <c r="C54" s="4" t="s">
        <v>166</v>
      </c>
      <c r="D54" s="4" t="s">
        <v>167</v>
      </c>
      <c r="E54" t="str">
        <f t="shared" si="0"/>
        <v>Lauren JACOBSEN</v>
      </c>
    </row>
    <row r="55" spans="1:5" ht="12.75">
      <c r="A55" s="5">
        <v>77</v>
      </c>
      <c r="B55" s="12" t="s">
        <v>168</v>
      </c>
      <c r="C55" s="4" t="s">
        <v>169</v>
      </c>
      <c r="D55" s="4" t="s">
        <v>170</v>
      </c>
      <c r="E55" t="str">
        <f t="shared" si="0"/>
        <v>marlo STOUTENBURG</v>
      </c>
    </row>
    <row r="56" spans="1:5" ht="12.75">
      <c r="A56" s="5">
        <v>78</v>
      </c>
      <c r="B56" s="13" t="s">
        <v>70</v>
      </c>
      <c r="C56" s="6" t="s">
        <v>71</v>
      </c>
      <c r="D56" s="6" t="s">
        <v>72</v>
      </c>
      <c r="E56" t="str">
        <f t="shared" si="0"/>
        <v>Keith Grine</v>
      </c>
    </row>
    <row r="57" spans="1:5" ht="12.75">
      <c r="A57" s="5">
        <v>79</v>
      </c>
      <c r="B57" s="13" t="s">
        <v>94</v>
      </c>
      <c r="C57" s="6" t="s">
        <v>95</v>
      </c>
      <c r="D57" s="6" t="s">
        <v>76</v>
      </c>
      <c r="E57" t="str">
        <f t="shared" si="0"/>
        <v>Cristin Walker</v>
      </c>
    </row>
    <row r="58" spans="1:5" ht="12.75">
      <c r="A58" s="5">
        <v>80</v>
      </c>
      <c r="B58" s="13" t="s">
        <v>78</v>
      </c>
      <c r="C58" s="6" t="s">
        <v>80</v>
      </c>
      <c r="D58" s="6" t="s">
        <v>81</v>
      </c>
      <c r="E58" t="str">
        <f t="shared" si="0"/>
        <v>Jeannette Candau</v>
      </c>
    </row>
    <row r="59" spans="1:5" ht="12.75">
      <c r="A59" s="5">
        <v>81</v>
      </c>
      <c r="B59" s="13" t="s">
        <v>83</v>
      </c>
      <c r="C59" s="6" t="s">
        <v>84</v>
      </c>
      <c r="D59" s="6" t="s">
        <v>85</v>
      </c>
      <c r="E59" t="str">
        <f t="shared" si="0"/>
        <v>Mary Glenn Carrasco</v>
      </c>
    </row>
    <row r="60" spans="1:5" ht="12.75">
      <c r="A60" s="5">
        <v>106</v>
      </c>
      <c r="B60" s="12" t="s">
        <v>171</v>
      </c>
      <c r="C60" s="6" t="s">
        <v>172</v>
      </c>
      <c r="D60" s="6" t="s">
        <v>173</v>
      </c>
      <c r="E60" t="str">
        <f aca="true" t="shared" si="1" ref="E60:E70">CONCATENATE(C60," ",D60)</f>
        <v>Collin Berry</v>
      </c>
    </row>
    <row r="61" spans="1:5" ht="12.75">
      <c r="A61" s="5">
        <v>107</v>
      </c>
      <c r="B61" s="13" t="s">
        <v>97</v>
      </c>
      <c r="C61" s="6" t="s">
        <v>68</v>
      </c>
      <c r="D61" s="6" t="s">
        <v>69</v>
      </c>
      <c r="E61" t="str">
        <f t="shared" si="1"/>
        <v>Marius Fariloetti</v>
      </c>
    </row>
    <row r="62" spans="1:5" ht="12.75">
      <c r="A62" s="5">
        <v>108</v>
      </c>
      <c r="B62" s="13" t="s">
        <v>74</v>
      </c>
      <c r="C62" s="6" t="s">
        <v>75</v>
      </c>
      <c r="D62" s="6" t="s">
        <v>76</v>
      </c>
      <c r="E62" t="str">
        <f t="shared" si="1"/>
        <v>Daniel Walker</v>
      </c>
    </row>
    <row r="63" spans="1:5" ht="12.75">
      <c r="A63" s="5">
        <v>109</v>
      </c>
      <c r="B63" s="15">
        <v>160426</v>
      </c>
      <c r="C63" s="6" t="s">
        <v>57</v>
      </c>
      <c r="D63" s="6" t="s">
        <v>58</v>
      </c>
      <c r="E63" t="str">
        <f t="shared" si="1"/>
        <v>Aram Goganian</v>
      </c>
    </row>
    <row r="64" spans="1:5" ht="12.75">
      <c r="A64" s="5">
        <v>110</v>
      </c>
      <c r="B64" s="15">
        <v>205313</v>
      </c>
      <c r="C64" s="6" t="s">
        <v>86</v>
      </c>
      <c r="D64" s="6" t="s">
        <v>87</v>
      </c>
      <c r="E64" t="str">
        <f t="shared" si="1"/>
        <v>Scott Lelieur</v>
      </c>
    </row>
    <row r="65" spans="1:5" ht="12.75">
      <c r="A65" s="5">
        <v>125</v>
      </c>
      <c r="B65" s="15">
        <v>236206</v>
      </c>
      <c r="C65" s="6" t="s">
        <v>59</v>
      </c>
      <c r="D65" s="6" t="s">
        <v>60</v>
      </c>
      <c r="E65" t="str">
        <f t="shared" si="1"/>
        <v>Joel Bertet</v>
      </c>
    </row>
    <row r="66" spans="1:5" ht="12.75">
      <c r="A66" s="5">
        <v>126</v>
      </c>
      <c r="B66" s="15">
        <v>142671</v>
      </c>
      <c r="C66" s="6" t="s">
        <v>88</v>
      </c>
      <c r="D66" s="6" t="s">
        <v>89</v>
      </c>
      <c r="E66" t="str">
        <f t="shared" si="1"/>
        <v>Danny Foldes</v>
      </c>
    </row>
    <row r="67" spans="1:5" ht="12.75">
      <c r="A67" s="5">
        <v>127</v>
      </c>
      <c r="B67" s="15">
        <v>299310</v>
      </c>
      <c r="C67" s="6" t="s">
        <v>209</v>
      </c>
      <c r="D67" s="6" t="s">
        <v>61</v>
      </c>
      <c r="E67" t="str">
        <f t="shared" si="1"/>
        <v>Justin Dillon</v>
      </c>
    </row>
    <row r="68" spans="1:5" ht="12.75">
      <c r="A68" s="5">
        <v>128</v>
      </c>
      <c r="B68" s="15">
        <v>299912</v>
      </c>
      <c r="C68" s="6" t="s">
        <v>62</v>
      </c>
      <c r="D68" s="6" t="s">
        <v>63</v>
      </c>
      <c r="E68" t="str">
        <f t="shared" si="1"/>
        <v>Simon Ferguson</v>
      </c>
    </row>
    <row r="69" spans="1:5" ht="12.75">
      <c r="A69" s="5">
        <v>129</v>
      </c>
      <c r="B69" s="15">
        <v>234586</v>
      </c>
      <c r="C69" s="6" t="s">
        <v>64</v>
      </c>
      <c r="D69" s="6" t="s">
        <v>65</v>
      </c>
      <c r="E69" t="str">
        <f t="shared" si="1"/>
        <v>Amir Merali</v>
      </c>
    </row>
    <row r="70" spans="1:5" ht="12.75">
      <c r="A70" s="5">
        <v>134</v>
      </c>
      <c r="B70" s="15">
        <v>271897</v>
      </c>
      <c r="C70" s="6" t="s">
        <v>66</v>
      </c>
      <c r="D70" s="6" t="s">
        <v>67</v>
      </c>
      <c r="E70" t="str">
        <f t="shared" si="1"/>
        <v>William Mitchel-Chesebro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</dc:creator>
  <cp:keywords/>
  <dc:description/>
  <cp:lastModifiedBy>Melanie</cp:lastModifiedBy>
  <cp:lastPrinted>2014-01-21T17:07:28Z</cp:lastPrinted>
  <dcterms:created xsi:type="dcterms:W3CDTF">2010-08-01T05:45:56Z</dcterms:created>
  <dcterms:modified xsi:type="dcterms:W3CDTF">2014-01-21T17:22:24Z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